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okeeva\AppData\Local\Microsoft\Windows\INetCache\Content.Outlook\E3GBH2RX\"/>
    </mc:Choice>
  </mc:AlternateContent>
  <bookViews>
    <workbookView xWindow="0" yWindow="0" windowWidth="23040" windowHeight="9195"/>
  </bookViews>
  <sheets>
    <sheet name="ЗАПЛАНОВАНІ_січень 2024" sheetId="1" r:id="rId1"/>
  </sheets>
  <definedNames>
    <definedName name="_xlnm._FilterDatabase" localSheetId="0" hidden="1">'ЗАПЛАНОВАНІ_січень 2024'!$A$3:$D$442</definedName>
    <definedName name="_xlnm.Print_Titles" localSheetId="0">'ЗАПЛАНОВАНІ_січень 2024'!$3:$3</definedName>
    <definedName name="_xlnm.Print_Area" localSheetId="0">'ЗАПЛАНОВАНІ_січень 2024'!$A$1:$D$442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7" i="1" l="1"/>
  <c r="D436" i="1"/>
  <c r="D435" i="1"/>
  <c r="D408" i="1" l="1"/>
  <c r="D407" i="1"/>
  <c r="D402" i="1"/>
  <c r="D401" i="1"/>
  <c r="D400" i="1"/>
  <c r="D399" i="1"/>
  <c r="D398" i="1"/>
  <c r="D397" i="1"/>
  <c r="D396" i="1"/>
  <c r="D258" i="1" l="1"/>
  <c r="D257" i="1"/>
  <c r="D256" i="1"/>
  <c r="D254" i="1"/>
  <c r="D253" i="1"/>
  <c r="D252" i="1"/>
  <c r="D144" i="1" l="1"/>
  <c r="D141" i="1"/>
  <c r="D140" i="1"/>
  <c r="D125" i="1"/>
  <c r="D123" i="1"/>
  <c r="D117" i="1"/>
  <c r="D91" i="1"/>
  <c r="D90" i="1"/>
  <c r="D377" i="1" l="1"/>
  <c r="D373" i="1"/>
</calcChain>
</file>

<file path=xl/comments1.xml><?xml version="1.0" encoding="utf-8"?>
<comments xmlns="http://schemas.openxmlformats.org/spreadsheetml/2006/main">
  <authors>
    <author>Автор</author>
  </authors>
  <commentList>
    <comment ref="C4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оголошуємо в січні</t>
        </r>
      </text>
    </comment>
  </commentList>
</comments>
</file>

<file path=xl/sharedStrings.xml><?xml version="1.0" encoding="utf-8"?>
<sst xmlns="http://schemas.openxmlformats.org/spreadsheetml/2006/main" count="885" uniqueCount="706">
  <si>
    <t>п/н</t>
  </si>
  <si>
    <t>Код та назва за Єдиним закупівельним словником</t>
  </si>
  <si>
    <t>Назва предмета закупівлі</t>
  </si>
  <si>
    <t>Очікувана вартість закупівлі, грн з ПДВ</t>
  </si>
  <si>
    <t>85110000-3  Послуги лікувальних закладів та супутні послуги </t>
  </si>
  <si>
    <t>Спеціалізована медична допомога при термінальних серцево-судинних станах</t>
  </si>
  <si>
    <t>Послуги з  надання он-лайн сервісу Автоекзаменатор "Охорона праці" для забезпечення дистанційного навчання персоналу</t>
  </si>
  <si>
    <t>Послуги, пов’язані з програмним забезпеченням</t>
  </si>
  <si>
    <t xml:space="preserve">Послуги з  підвищення кваліфікації персоналу </t>
  </si>
  <si>
    <t>Послуги з професійної підготовки у сфері підвищення кваліфікації</t>
  </si>
  <si>
    <t>Послуги з навчання діловій англійській мові з урахуванням професійних потреб</t>
  </si>
  <si>
    <t>Викладання мовних курсів</t>
  </si>
  <si>
    <t>79970000-4-Видавничі послуги</t>
  </si>
  <si>
    <t>Послуги з переплетення архівних та інших документів</t>
  </si>
  <si>
    <t>50110000-9 Послуги з ремонту і технічного обслуговування мототранспортних засобів і супутнього обладнання</t>
  </si>
  <si>
    <t>Технічне обслуговування автобуса та вантажного автомобіля</t>
  </si>
  <si>
    <t>48440000-4 Пакети програмного забезпечення для фінансового аналізу та бухгалтерського обліку</t>
  </si>
  <si>
    <t>Авторський супровід програмного забезпечення задачі «Розрахунок заробітної плати «ZORRO»</t>
  </si>
  <si>
    <t>72320000-4 Послуги пов'язані з базами даних</t>
  </si>
  <si>
    <t>Послуги пов'язані з базами даних</t>
  </si>
  <si>
    <t>45430000-0 Покривання підлоги та стін</t>
  </si>
  <si>
    <t xml:space="preserve">Послуги з поточного ремонту приміщень адміністративної будівлі  ВП "Атоменергомаш"  м. Київ </t>
  </si>
  <si>
    <t>45450000-6 Інші завершальні будівельні роботи</t>
  </si>
  <si>
    <t>Послуги з поточного ремонту виробничої будівлі №2,  з заміною металевих воріт ЗСТЗ  ВП "Атоменергомаш"  м. Жовті Води</t>
  </si>
  <si>
    <t>24310000-0 Основні неорганічні хімічні речовини</t>
  </si>
  <si>
    <t xml:space="preserve">Карбід бору </t>
  </si>
  <si>
    <t>14810000-2 Абразивні вироби</t>
  </si>
  <si>
    <t>Абразивні матеріали</t>
  </si>
  <si>
    <t xml:space="preserve">Дріб </t>
  </si>
  <si>
    <t>Абразив</t>
  </si>
  <si>
    <t xml:space="preserve">19510000-4  Гумові вироби </t>
  </si>
  <si>
    <t>Гумові вироби</t>
  </si>
  <si>
    <t>Поліетиленгліколь</t>
  </si>
  <si>
    <t xml:space="preserve">Очищувач </t>
  </si>
  <si>
    <t>24930000-2 Фотохімікати</t>
  </si>
  <si>
    <t>Ферробетол</t>
  </si>
  <si>
    <t>31210000-1 Електрична апаратура для комутування та захисту електричних кіл</t>
  </si>
  <si>
    <t>Низьковольтна апаратура</t>
  </si>
  <si>
    <t>44160000-9 Магістралі, трубопроводи, труби, обсадні труби, тюбінги та супутні вироби</t>
  </si>
  <si>
    <t>Труби кольорові</t>
  </si>
  <si>
    <t>Труби</t>
  </si>
  <si>
    <t>44170000-2 Плити, листи, стрічки та фольга, пов’язані з конструкційними матеріалами</t>
  </si>
  <si>
    <t>Листи</t>
  </si>
  <si>
    <t xml:space="preserve">Кольоровий прокат </t>
  </si>
  <si>
    <t>44190000-8 Конструкційні матеріали різні</t>
  </si>
  <si>
    <t>Виливок</t>
  </si>
  <si>
    <t>44310000-6 Вироби з дроту</t>
  </si>
  <si>
    <t>Сітка</t>
  </si>
  <si>
    <t xml:space="preserve">Заготовки </t>
  </si>
  <si>
    <t>44320000-9 Кабелі та супутня продукція</t>
  </si>
  <si>
    <t>Кабельна продукція</t>
  </si>
  <si>
    <t>44330000-2 Будівельні прути, стрижні, дроти та профілі</t>
  </si>
  <si>
    <t xml:space="preserve">Дріт </t>
  </si>
  <si>
    <t>Поковки</t>
  </si>
  <si>
    <t xml:space="preserve">Круг </t>
  </si>
  <si>
    <t>Кутик, швелер</t>
  </si>
  <si>
    <t>44520000-1 Замки, ключі та петлі</t>
  </si>
  <si>
    <t>Фурнітура двірна</t>
  </si>
  <si>
    <t>44830000-7 Мастики, шпаклівки, замазки та розчинники</t>
  </si>
  <si>
    <t>Шпаклівки та розчинники</t>
  </si>
  <si>
    <t>90510000-5 Утилізація сміття</t>
  </si>
  <si>
    <t>Вивіз та захоронення твердих та побутових відходів у 2024 році ЗСТЗ</t>
  </si>
  <si>
    <t>Вивезення та захоронення твердих та побутових відходів м. Київ</t>
  </si>
  <si>
    <t xml:space="preserve">79710000-4 Охоронні послуги </t>
  </si>
  <si>
    <t>Послуги з технічного обслуговування сигналізації ЗСТЗ відокремленого підрозділу «Атоменергомаш»</t>
  </si>
  <si>
    <t xml:space="preserve">71630000-3 Послуги з технічного огляду та випробовувань </t>
  </si>
  <si>
    <t>Проведення періодичного технічного огляду (часткового технічного огляду), позачергового повного технічного огляду, експертного обстеження та нівелювання підкранових колій вантажопідіймальних кранів ремонтно-механічного заводу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</si>
  <si>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</si>
  <si>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та технічного обслуговування автомобілів ремонтно-механічного заводу відокремленого підрозділу "Атоменергомаш"</t>
  </si>
  <si>
    <t>Послуги з випробувань дверей металевих протипожежних. Вогнестійкість</t>
  </si>
  <si>
    <t>55330000-2 Послуги кафе</t>
  </si>
  <si>
    <t>Забезпечення молоком працівників ремонтно-механічного заводу ВП "Атоменергомаш"</t>
  </si>
  <si>
    <t>85140000-2 Послуги у сфері охорони здоров’я різні</t>
  </si>
  <si>
    <t>Проведення попередніх (періодичних) медичних оглядів персоналу заводу спеціальних технічних засобів у 2024 році</t>
  </si>
  <si>
    <t>90730000-3 Відстеження, моніторінг забруднень і відновлення</t>
  </si>
  <si>
    <t>Проведення відбору проб та проведення хімічного аналізу стічних, зливових та талих вод заводу спеціальних технічних засобів</t>
  </si>
  <si>
    <t xml:space="preserve">18140000-2 Аксесуари до робочого одягу </t>
  </si>
  <si>
    <t>Засоби індивідуального захисту</t>
  </si>
  <si>
    <t xml:space="preserve">18440000-5 Капелюхи та головні убори </t>
  </si>
  <si>
    <t>Головні убори захисні, ремені підборіддя для касок захисних</t>
  </si>
  <si>
    <t>30120000-6 Фотокопіювальне та поліграфічне обладнання для офсетного друку</t>
  </si>
  <si>
    <t>Витратні матеріали і запчастини до оргтехніки</t>
  </si>
  <si>
    <t>30230000-0 Комп’ютерне обладнання</t>
  </si>
  <si>
    <t>Багатофункціональні пристрої</t>
  </si>
  <si>
    <t>31150000-2 Баласти для розрядних ламп чи трубок</t>
  </si>
  <si>
    <t>Джерела живлення, зарядні пристрої</t>
  </si>
  <si>
    <t>31160000-5 Частини електродвигунів, генераторів і трансформаторів</t>
  </si>
  <si>
    <t>31220000-4 Елементи електричних схем</t>
  </si>
  <si>
    <t>Кабелі КГ, наконечники</t>
  </si>
  <si>
    <t>31440000-2 Акумуляторні батареї</t>
  </si>
  <si>
    <t>Акумуляторні батареї</t>
  </si>
  <si>
    <t>38650000-6 Фотографічне обладнання</t>
  </si>
  <si>
    <t>Об'єктиви до відеокамери автоматичної сисетми зварювання</t>
  </si>
  <si>
    <t>42410000-3 Підіймально-транспортувальне обладнання</t>
  </si>
  <si>
    <t>Домкрати, ручні талі та інше.</t>
  </si>
  <si>
    <t>Дріт зварювальний, електрод вольфрамовий</t>
  </si>
  <si>
    <t>44420000-0 Будівельні товари</t>
  </si>
  <si>
    <t>Стропи, такелажне обладнання.</t>
  </si>
  <si>
    <t>50220000-3 Послуги з ремонту, технічного обслуговування залізничного транспорту і пов'язаного обладнання та супутні послуги</t>
  </si>
  <si>
    <t xml:space="preserve">Послуги з деповського ремонту рухомого складу </t>
  </si>
  <si>
    <t xml:space="preserve"> 50220000-3 Послуги з ремонту, технічного обслуговування залізничного транспорту і пов'язаного обладнання та супутні послуги</t>
  </si>
  <si>
    <t xml:space="preserve">Послуги з поточного утримання під'їзних залізничних колій </t>
  </si>
  <si>
    <t>71730000-4 Послуги промислового контролю</t>
  </si>
  <si>
    <t>Аналіз води питної якості</t>
  </si>
  <si>
    <t>85110000-3 Послуги лікувальних закладів та супутні послуги</t>
  </si>
  <si>
    <t>Медичні послуги працівникам від Комунального некомерційного підприємства "Славутицька міська лікарня" Славутицької міської ради</t>
  </si>
  <si>
    <t xml:space="preserve">Надання медичних послуг у пункті охорони здоров'я </t>
  </si>
  <si>
    <t>90510000-5 Утилізація сміття та поводження зі сміттям</t>
  </si>
  <si>
    <t xml:space="preserve">Послуги з приймання, розміщення та захоронення твердих побутових відходів </t>
  </si>
  <si>
    <t xml:space="preserve">98110000-7 Послуги підприємницьких, професійних та спеціалізованих організацій </t>
  </si>
  <si>
    <t>Послуги з забезпечення пропуску відвідувачів на контрольно - пропускних пунктах з проїзду (перетину) в зону відчуження та зону безумовного (обов’язкового) відселення шляхом видачі дозвільного документу - перепусток відповідної форми</t>
  </si>
  <si>
    <t>79820000-8 Послуги, пов’язані з друком</t>
  </si>
  <si>
    <t>Розміщення інформації про діяльність підприємства в друкованому ЗМІ м. Нетішин</t>
  </si>
  <si>
    <t>Розміщення інформації про діяльність підприємства в друкованому ЗМІ м. Острог</t>
  </si>
  <si>
    <t>Розміщення інформації про діяльність підприємства в друкованому ЗМІ м. Славута</t>
  </si>
  <si>
    <t xml:space="preserve">72260000-5 Послуги, пов’язані з програмним забезпеченням </t>
  </si>
  <si>
    <t>Надання ліцензій на програмне забезпечення Autodesk AutoCAD LT</t>
  </si>
  <si>
    <t xml:space="preserve">Надання ліцензій на програмне забезпечення Autodesk AutoCAD Civil 3D 2023 </t>
  </si>
  <si>
    <t>90520000-8 Послуги у сфері поводження з радіоактивними, токсичними,  медичними та небезпечними відходами</t>
  </si>
  <si>
    <t>Приймання, транспортування і тимчасове зберігання ДІВ з закінченим терміном використання, що використовувались для радіографічного контролю</t>
  </si>
  <si>
    <t>90710000-7 Екологічний менеджмент</t>
  </si>
  <si>
    <t>Технічне обслуговування та повірка газоаналізатора переносного ОКСИ 5М-5, 5М-5Н</t>
  </si>
  <si>
    <t>85210000-3 Розплідники домашніх тварин</t>
  </si>
  <si>
    <t>Послуга з ветеринарного обслуговування службових собак  ВП ХАЕС на 2024 рік</t>
  </si>
  <si>
    <t>50530000-9 Послуги з ремонту і технічного обслуговування техніки</t>
  </si>
  <si>
    <t>51240000-6 Послуги зі встановлення навігаційного обладнання</t>
  </si>
  <si>
    <t>Послуги з навігаційного спостереження та  сповіщення</t>
  </si>
  <si>
    <t>71630000-3 Послуги з технічного огляду</t>
  </si>
  <si>
    <t>Експертне обстеження підприємства для видачі дозволу на експлуатацію підйомників гідравлічних автомобільних</t>
  </si>
  <si>
    <t xml:space="preserve">60210000-3 Послуги з перевезень громадським залізничним транспортом </t>
  </si>
  <si>
    <t xml:space="preserve">Організація та здійснення перевезення вантажів, надання вантажного вагону для перевезення, інших послуг, пов'язаних з організацією перевезення вантажів у внутрішньому та міжнародному сполученнях (експорт, імпорт) у власних вагонах перевізника, вагонах залізниць інших держав та/або вагонах Замовника, пов'язаних з цим супутніх послуг </t>
  </si>
  <si>
    <t>80210000-9 Послуги у сфері середньої технічної та професійної освіти</t>
  </si>
  <si>
    <t xml:space="preserve">Професійно-технічне навчання </t>
  </si>
  <si>
    <t>Професійно-технічне навчання "Машиніст тепловоза"</t>
  </si>
  <si>
    <t>80550000-4 Послуги з професійної підготовки у сфері безпеки</t>
  </si>
  <si>
    <t>Навчання з питань нормативно-правових актів з охорони праці з метою підтвердження 5 групи з електробезпеки</t>
  </si>
  <si>
    <t>Підвищення кваліфікації з фізичного захисту, обліку та контролю ядерних матеріалів</t>
  </si>
  <si>
    <t>Навчання з питань пожежної безпеки</t>
  </si>
  <si>
    <t xml:space="preserve">Функціональне навчання у сфері цивільного захисту </t>
  </si>
  <si>
    <t>85140000-2 Послуги у сфері охорони здоров'я різні</t>
  </si>
  <si>
    <t>Послуга з мікробіологічних  та хімічних досліджень готової продукції</t>
  </si>
  <si>
    <t xml:space="preserve">Послуга  з мікробіологічних досліджень готової продукції, виявлення мікробного  забруднення середовища життєдіяльності людини методом змивів </t>
  </si>
  <si>
    <t>Спеціальне навчання з питань охорони праці</t>
  </si>
  <si>
    <t>15610000-7 Продукція борошномельно-круп'яної промисловості</t>
  </si>
  <si>
    <t>Борошно пшеничне</t>
  </si>
  <si>
    <t>03140000-4 Продукція тваринництва та супутня продукція</t>
  </si>
  <si>
    <t>Яйця курячі</t>
  </si>
  <si>
    <t>14760000-6 Іридій, галій, індій, талій і барій</t>
  </si>
  <si>
    <t>Джерела іонізуючого випромінювання</t>
  </si>
  <si>
    <t>16730000-1 Тягові електродвигуни</t>
  </si>
  <si>
    <t>Електродвигуни в асортименті</t>
  </si>
  <si>
    <t>16810000-6 Частини для сільськогосподарської техніки</t>
  </si>
  <si>
    <t>Мотоінструмент та комплектуючі до них</t>
  </si>
  <si>
    <t>19510000-4 Гумові вироби</t>
  </si>
  <si>
    <t>30210000-4 Машини для обробки даних (апаратна частина)</t>
  </si>
  <si>
    <t>Персональні комп'ютери</t>
  </si>
  <si>
    <t>Компʼютерне обладнання та запчастини</t>
  </si>
  <si>
    <t>31120000-3 Генератори</t>
  </si>
  <si>
    <t>Ущільнення</t>
  </si>
  <si>
    <t>Запасні частини до електродвигунів</t>
  </si>
  <si>
    <t>Електрична апаратура в асортименті, вимикачі та перемикачі</t>
  </si>
  <si>
    <t>31230000-7 Частини електророзподільної чи контрольної апаратури</t>
  </si>
  <si>
    <t>Запасні частини до роз'єднувача</t>
  </si>
  <si>
    <t>32260000-3    Обладнання для передавання даних</t>
  </si>
  <si>
    <t>Пульти делегата</t>
  </si>
  <si>
    <t>32330000-5 Апаратура для запису та відтворення аудіо- та відеоматеріалу</t>
  </si>
  <si>
    <t>ЗІП до телевізійної системи контролю перевантаження ядерного палива</t>
  </si>
  <si>
    <t>33190000-8 Медичне обладнання та вироби медичного призанчення різні</t>
  </si>
  <si>
    <t>Стерилізатор паровий</t>
  </si>
  <si>
    <t>34320000-6 Механічні запасні частини, крім двигунів і частин двигунів</t>
  </si>
  <si>
    <t xml:space="preserve">Колодки гальмівні в асортименті </t>
  </si>
  <si>
    <t>38340000-0 Прилади для вимірювання величин</t>
  </si>
  <si>
    <t>Запасні запчастини до блоків детектування в асортименті, вимірювальні прилади</t>
  </si>
  <si>
    <t>38420000-5 Прилади для вимірювання витрати, рівня та тиску рідин і газів</t>
  </si>
  <si>
    <t>Манометри</t>
  </si>
  <si>
    <t>Лабораторне обладнання, манометри</t>
  </si>
  <si>
    <t>38540000-2 Випробувальні та вимірювальні пристрої і апарати</t>
  </si>
  <si>
    <t>Балон внутрішньої каліброваної течі гелію</t>
  </si>
  <si>
    <t>42120000-6 Насоси та компресори</t>
  </si>
  <si>
    <t>Запасні частини до компресорів 3ВШ</t>
  </si>
  <si>
    <t>Запасні частини в асортименті</t>
  </si>
  <si>
    <t>42130000-9 Арматура трубопровідна: крани, вентилі, клапани та подібні пристрої</t>
  </si>
  <si>
    <t>Трубопровідна арматура  в асортименті</t>
  </si>
  <si>
    <t>42520000-7 Вентиляційне обладнання</t>
  </si>
  <si>
    <t>Вентиляційне обладнання в асортименті</t>
  </si>
  <si>
    <t>42910000-8 Апарати для дистилювання, фільтрування чи ректифікації</t>
  </si>
  <si>
    <t>Фільтри до автомобілів в асортименті</t>
  </si>
  <si>
    <t>Деталі трубопроводів в асортименті</t>
  </si>
  <si>
    <t>44220000-8 Столярні вироби</t>
  </si>
  <si>
    <t>Люки протипожежні</t>
  </si>
  <si>
    <t>Кабельно-провідникова продукція</t>
  </si>
  <si>
    <t>Драбини та підставки в асортименті</t>
  </si>
  <si>
    <t>42670000-3 Частини та приладдя до верстатів</t>
  </si>
  <si>
    <t>Вузли та оснастка до верстатного обладнання</t>
  </si>
  <si>
    <t>39710000-2 Електричні побутові прилади</t>
  </si>
  <si>
    <t>Частини електричних побутових приладів</t>
  </si>
  <si>
    <t>42720000-9-Частини машин для виробництва текстильних виробів та одягу</t>
  </si>
  <si>
    <t>Запасні частини до швейних машин</t>
  </si>
  <si>
    <t>35110000-8 Протипожежне, рятувальне та захисне обладнання</t>
  </si>
  <si>
    <t>Пожежне обладнання</t>
  </si>
  <si>
    <t>Елементи електричних схем</t>
  </si>
  <si>
    <t>Вимірювальні прилади</t>
  </si>
  <si>
    <t>32230000-4  Апаратура для передавання радіосигналу з приймальним пристроєм</t>
  </si>
  <si>
    <t>Обладнання для вузла зв'язку</t>
  </si>
  <si>
    <t>Реєстратори мови</t>
  </si>
  <si>
    <t>Лабораторне обладнання</t>
  </si>
  <si>
    <t>03410000-7 Деревина</t>
  </si>
  <si>
    <t>Пиломатеріали в асортименті</t>
  </si>
  <si>
    <t>09120000-6 Газове паливо</t>
  </si>
  <si>
    <t>Газ скраплений для КПП в балонах</t>
  </si>
  <si>
    <t>14720000-4 Алюміній, нікель, скандій, титан і ванадій</t>
  </si>
  <si>
    <t>Лист алюмінієвий, кутник алюмінієвий</t>
  </si>
  <si>
    <t>Шкірка шліфувальна та вироби із шкірки шліфувальної</t>
  </si>
  <si>
    <t>18110000-3 Формений одяг</t>
  </si>
  <si>
    <t>Костюми для захисту від загальних виробничих забруднень в асортименті</t>
  </si>
  <si>
    <t>Спецодяг утеплений в асортименті</t>
  </si>
  <si>
    <t>18230000-0 Верхній одяг різний</t>
  </si>
  <si>
    <t>Спецодяг для офіціантів та адміністраторів в асортименті</t>
  </si>
  <si>
    <t>Пластини гумові в асортименті</t>
  </si>
  <si>
    <t>24110000-8  Промислові гази</t>
  </si>
  <si>
    <t>Холодоагенти в асортименті</t>
  </si>
  <si>
    <t>24510000-2 Етиленові полімери у первинній формі</t>
  </si>
  <si>
    <t>Поліетиленові вироби в асортименті</t>
  </si>
  <si>
    <t>39540000-9  'Вироби різні з канату, мотузки, шпагату та сітки</t>
  </si>
  <si>
    <t>Стропи, ремені стяжні в асортименті</t>
  </si>
  <si>
    <t>42670000-3  Частини та приладдя до верстатів</t>
  </si>
  <si>
    <t>Щітки металеві дискові, борфрези, подовжувач</t>
  </si>
  <si>
    <t>44110000-4 Конструкційні матеріали</t>
  </si>
  <si>
    <t>Профнастил</t>
  </si>
  <si>
    <t>Труби сталеві в асортименті</t>
  </si>
  <si>
    <t>Листовий металопрокат</t>
  </si>
  <si>
    <t>Вироби ПВХ в асортименті</t>
  </si>
  <si>
    <t>44310000-6  Вироби з дроту</t>
  </si>
  <si>
    <t>Вироби з дроту в асортименті</t>
  </si>
  <si>
    <t>Зварювальні матеріали в асортименті</t>
  </si>
  <si>
    <t>Припої в асортименті</t>
  </si>
  <si>
    <t>44410000-7 Вироби для ванної кімнати та кухні</t>
  </si>
  <si>
    <t>Сантехнічні вироби в асортименті</t>
  </si>
  <si>
    <t>Матеріал ущільнюючий</t>
  </si>
  <si>
    <t>Шнури гумові в асортименті</t>
  </si>
  <si>
    <t>44530000-4 Кріпильні деталі</t>
  </si>
  <si>
    <t>Метизи та кріпильні деталі в асортименті</t>
  </si>
  <si>
    <t>14710000-1 Залізо, свинець, цинк, олово та мідь</t>
  </si>
  <si>
    <t>Лист свинцевий</t>
  </si>
  <si>
    <t>15710000-8  Готові корми для сільськогосподарських та інших тварин</t>
  </si>
  <si>
    <t>Корм для риб в асортиметі</t>
  </si>
  <si>
    <t>18140000-2 Аксесуари до робочого одягу</t>
  </si>
  <si>
    <t>Аксесуари до робочого одягу</t>
  </si>
  <si>
    <t>19270000-9 Неткані матеріали</t>
  </si>
  <si>
    <t>Полотно неткане</t>
  </si>
  <si>
    <t>22410000-7 Марки</t>
  </si>
  <si>
    <t>Марки в асортименті та конверти марковані</t>
  </si>
  <si>
    <t>Еталони розчинів борної кислоти</t>
  </si>
  <si>
    <t>24910000-6 Клеї</t>
  </si>
  <si>
    <t>Клеї та адгезиви в асортименті</t>
  </si>
  <si>
    <t>31680000-6 Електричне приладдя та супутні товари до електричного обладнання</t>
  </si>
  <si>
    <t>Папір електроізоляційний</t>
  </si>
  <si>
    <t>39520000-3 Готові текстильні вироби</t>
  </si>
  <si>
    <t>Ганчір'я бавовняне</t>
  </si>
  <si>
    <t>42650000-7 Ручні інструменти пневматичні чи моторизовані</t>
  </si>
  <si>
    <t>Ручний інструмент в асортименті</t>
  </si>
  <si>
    <t>Інструмент для обробки металу в асортименті</t>
  </si>
  <si>
    <t>Капролон, фторопласт в асортименті</t>
  </si>
  <si>
    <t>Плита ДВП, ДСП, ОСБ та фанера в асортименті</t>
  </si>
  <si>
    <t>Малярний та будівельний інструмент в асортименті</t>
  </si>
  <si>
    <t>72260000-5 «Послуги, пов’язані з програмним забезпеченням»</t>
  </si>
  <si>
    <t>Послуги з активації доступу до програмного забезпечення LIGA360</t>
  </si>
  <si>
    <t xml:space="preserve">71620000-0 Аналітичні послуги </t>
  </si>
  <si>
    <t>Проведення державних експертиз матеріалів, що направляються до Держатомрегулювання на погодження</t>
  </si>
  <si>
    <t>80510000-2 Послуги з професійної підготовки спеціалістів</t>
  </si>
  <si>
    <t>Підготовка до атестації, атестація та сертифікація 4 фахівців неруйнівного контролю на ІІ-й рівень з візуально-оптичного методу контролю</t>
  </si>
  <si>
    <t xml:space="preserve">Первинне навчання та атестація експертів з проведення технічного огляду та/ або експертного обстеження </t>
  </si>
  <si>
    <t xml:space="preserve">50110000-9  Послуги з ремонту і технічного обслуговування мототранспортних засобів і супутнього обладнання </t>
  </si>
  <si>
    <t>Послуги з ремонту і технічного обслуговування автобусів</t>
  </si>
  <si>
    <t>Технічне обслуговування автомобілів</t>
  </si>
  <si>
    <t>50530000-9 – Послуги з ремонту і технічного  обслуговування техніки</t>
  </si>
  <si>
    <t>Капітальний ремонт електродвигуна типу 2АЗМ-1000/6000У4</t>
  </si>
  <si>
    <t>Сервісне обслуговування імпортного обладнання «BENNING», «GUTOR» систем аварійного та надійного енергопостачання енергоблоків</t>
  </si>
  <si>
    <t>92230000-2 Послуги кабельних мереж теле- та радіомовлення</t>
  </si>
  <si>
    <t>Послуги кабельних мереж теле- та радіомовлення. Надання телекомунікаційних послуг (Трансляція прямих ефірів)</t>
  </si>
  <si>
    <t>Послуги кабельних мереж теле- та радіомовлення. Надання телекомунікаційних послуг (Надання послуг кабельного телебачення)</t>
  </si>
  <si>
    <t xml:space="preserve">92230000-2 Послуги кабельних мереж теле- та радіомовлення </t>
  </si>
  <si>
    <t>Послуги кабельних мереж теле- та радіомовлення. Надання телекомунікаційних послуг (Оренда обладнання)</t>
  </si>
  <si>
    <t>Послуги кабельних мереж теле- та радіомовлення. Надання телекомунікаційних послуг (Надання послуг доступу до мережі Інтернет)</t>
  </si>
  <si>
    <t>64210000-1 Послуги телефонного зв'язку та передачі даних</t>
  </si>
  <si>
    <t>Послуги телефонного зв'язку з використанням мережі Інтернет (Послуга "Хмарна АТС")</t>
  </si>
  <si>
    <t>92210000-6 Послуги радіомовлення</t>
  </si>
  <si>
    <t>72420000-0 Послуги у сфері розвитку Інтернету</t>
  </si>
  <si>
    <t>Про надання послуг некомутованого доступу до мережі Інтернет</t>
  </si>
  <si>
    <t>64210000-8 - Послуги телефонного зв’язку та передачі даних</t>
  </si>
  <si>
    <t>Надання у користування виділених некомутованих каналів електрозв'язку</t>
  </si>
  <si>
    <t>71350000-0 Науково-технічні послуги в галузі інженерії</t>
  </si>
  <si>
    <t>Проведення експертизи щодо встановлення наявності прихованих дефектів насосних гідроагрегатів 156 CIPPARS 95</t>
  </si>
  <si>
    <t>31430000-9 - Електричні акумулятори</t>
  </si>
  <si>
    <t>Акумулятори стартерні</t>
  </si>
  <si>
    <t>31420000-6 - Гальванічні батареї</t>
  </si>
  <si>
    <t>Батарейні блоки</t>
  </si>
  <si>
    <t>42120000-6 - Насоси та компресори</t>
  </si>
  <si>
    <t>Гідравлічні агрегати</t>
  </si>
  <si>
    <t>32310000-9 - Радіоприймачі</t>
  </si>
  <si>
    <t>Радіоприймач</t>
  </si>
  <si>
    <t>Насоси для рідин</t>
  </si>
  <si>
    <t>42410000-3 - Підіймально-транспортувальне обладнання</t>
  </si>
  <si>
    <t>ЗіП до кранів</t>
  </si>
  <si>
    <t>42510000-4 - Теплообмінники, кондиціонери повітря, холодильне обладнання та фільтрувальні пристрої</t>
  </si>
  <si>
    <t>Повітронагрівачі</t>
  </si>
  <si>
    <t>42530000-0 - Частини холодильного та морозильного обладнання і теплових насосів</t>
  </si>
  <si>
    <t>ЗІП до холодильного агрегату</t>
  </si>
  <si>
    <t>ЗІП до насосів</t>
  </si>
  <si>
    <t>42520000-7 - Вентиляційне обладнання</t>
  </si>
  <si>
    <t>Вентилятори</t>
  </si>
  <si>
    <t>31160000-5 - Частини електродвигунів, генераторів і трансформаторів</t>
  </si>
  <si>
    <t xml:space="preserve"> Електрощітки</t>
  </si>
  <si>
    <t>31310000-2 - Мережеві кабелі</t>
  </si>
  <si>
    <t xml:space="preserve"> Накінечники</t>
  </si>
  <si>
    <t>31710000-6 - Електронне обладнання</t>
  </si>
  <si>
    <t>Перетворювачі</t>
  </si>
  <si>
    <t>44810000-1 - Фарби</t>
  </si>
  <si>
    <t>Фарби на водній основі</t>
  </si>
  <si>
    <t>22990000-6 - Газетний папір, папір ручного виготовлення та інший некрейдований папір або картон для графічних цілей</t>
  </si>
  <si>
    <t>Бумвініл</t>
  </si>
  <si>
    <t>31410000-3 - Гальванічні елементи</t>
  </si>
  <si>
    <t>Батарейки в асортименті</t>
  </si>
  <si>
    <t>Акумулятори в асортименті</t>
  </si>
  <si>
    <t>24510000-2 - Етиленові полімери у первинній формі</t>
  </si>
  <si>
    <t>Поліетиленова продукція в асортименті</t>
  </si>
  <si>
    <t>35330000-6 - Боєприпаси</t>
  </si>
  <si>
    <t>Газовий балончик</t>
  </si>
  <si>
    <t>44210000-5 - Конструкції та їх частини</t>
  </si>
  <si>
    <t>Шатер розсувний</t>
  </si>
  <si>
    <t>44420000-0 - Будівельні товари</t>
  </si>
  <si>
    <t>Табличка попереджувальна</t>
  </si>
  <si>
    <t>19730000-2 - Штучні волокна</t>
  </si>
  <si>
    <t>Манжети</t>
  </si>
  <si>
    <t>09210000-4 - Мастильні засоби</t>
  </si>
  <si>
    <t>Олива</t>
  </si>
  <si>
    <t>24950000-8 - Спеціалізована хімічна продукція</t>
  </si>
  <si>
    <t>Спеціалізовані змазки та рідини</t>
  </si>
  <si>
    <t>44160000-9 - Магістралі, трубопроводи, труби, обсадні труби, тюбінги та супутні вироби</t>
  </si>
  <si>
    <t>Коліна, трійники та арматура до труб</t>
  </si>
  <si>
    <t>Труби сталеві</t>
  </si>
  <si>
    <t>44170000-2 - Плити, листи, стрічки та фольга, пов’язані з конструкційними матеріалами</t>
  </si>
  <si>
    <t>Прокат листовий</t>
  </si>
  <si>
    <t>44310000-6 - Вироби з дроту</t>
  </si>
  <si>
    <t>Зварювальні матеріали</t>
  </si>
  <si>
    <t>44330000-2 - Будівельні прути, стрижні, дроти та профілі</t>
  </si>
  <si>
    <t>Сортовий і фасонний прокат</t>
  </si>
  <si>
    <t>42120000-6 - Частини електродвигунів, генераторів і трансформаторів</t>
  </si>
  <si>
    <t>ЗІП до електродвигунів</t>
  </si>
  <si>
    <t>24950000-8 - Хімічні речовини у вигляді пластин</t>
  </si>
  <si>
    <t>Ущільюючий матеріал</t>
  </si>
  <si>
    <t>33760000-5 - Туалетний папір, носові хустинки, рушники для рук і серветки</t>
  </si>
  <si>
    <t xml:space="preserve">Вироби санітарно-гігієнічного призначення </t>
  </si>
  <si>
    <t>44440000-6 - Вальниці</t>
  </si>
  <si>
    <t>Роликові вальниці</t>
  </si>
  <si>
    <t>24310000-0 - Основні неорганічні хімічні речовини</t>
  </si>
  <si>
    <t>Неорганічні хімічні речовини різні</t>
  </si>
  <si>
    <t>Шланг(трубка) з'єднувальний</t>
  </si>
  <si>
    <t>31150000-2 - Баласти для розрядних ламп чи трубок</t>
  </si>
  <si>
    <t>Зарядні пристрої</t>
  </si>
  <si>
    <t>Підйомник автомобільний</t>
  </si>
  <si>
    <t>Обладнання для рідин</t>
  </si>
  <si>
    <t>44510000-8 - Знаряддя</t>
  </si>
  <si>
    <t>Набори інструментів</t>
  </si>
  <si>
    <t>44530000-4 - Кріпильні деталі</t>
  </si>
  <si>
    <t>Метизи</t>
  </si>
  <si>
    <t>Метизи в асортименті</t>
  </si>
  <si>
    <t>44320000-9 - Кабелі та супутня продукція</t>
  </si>
  <si>
    <t>Кабель</t>
  </si>
  <si>
    <t>Емаль провід</t>
  </si>
  <si>
    <t>31340000-1 - Приладдя до ізольованих кабелів</t>
  </si>
  <si>
    <t>Накінечники ізольовані</t>
  </si>
  <si>
    <t>14810000-2 - Абразивні вироби</t>
  </si>
  <si>
    <t>Абразивні вироби різні</t>
  </si>
  <si>
    <t>31680000-6 - Електричне приладдя та супутні товари до електричного обладнання</t>
  </si>
  <si>
    <t>Електричне приладдя та супутні товари до електричного обладнання</t>
  </si>
  <si>
    <t>42130000-9 - Арматура трубопровідна: крани, вентилі, клапани та подібні пристрої</t>
  </si>
  <si>
    <t>Арматура трубопровідна</t>
  </si>
  <si>
    <t>35110000-8 - Протипожежне, рятувальне та захисне обладнання</t>
  </si>
  <si>
    <t>42910000-8 - Апарати для дистилювання, фільтрування чи ректифікації</t>
  </si>
  <si>
    <t>Система зворотного осмосу</t>
  </si>
  <si>
    <t>Елемент фільтруючий</t>
  </si>
  <si>
    <t>Ручні інструменти</t>
  </si>
  <si>
    <t>Паста тефлонова</t>
  </si>
  <si>
    <t>24960000-1 - Хімічна продукція різна</t>
  </si>
  <si>
    <t>31210000-1 - Електрична апаратура для комутування та захисту електричних кіл</t>
  </si>
  <si>
    <t>Пристрій плавного пуску</t>
  </si>
  <si>
    <t>31230000-7 - Частини електророзподільної чи контрольної апаратури</t>
  </si>
  <si>
    <t>Частини контрольної апаратури</t>
  </si>
  <si>
    <t>31730000-2 - Електротехнічне обладнання</t>
  </si>
  <si>
    <t>Інвертор, перетворювач, модуль</t>
  </si>
  <si>
    <t>38570000-1 - Регулювальні та контрольні прилади й апаратура</t>
  </si>
  <si>
    <t>Блоки до електроприводу</t>
  </si>
  <si>
    <t>38810000-6 - Обладнання для керування виробничими процесами</t>
  </si>
  <si>
    <t>Плата</t>
  </si>
  <si>
    <t>38430000-8 - Детектори та аналізатори</t>
  </si>
  <si>
    <t>ЗІП до аналізатора Orbisphere 3610</t>
  </si>
  <si>
    <t>30230000-0 - Комп’ютерне обладнання</t>
  </si>
  <si>
    <t>Картриджи до оргтехніки</t>
  </si>
  <si>
    <t>30120000-6 - Фотокопіювальне та поліграфічне обладнання для офсетного друку</t>
  </si>
  <si>
    <t>ЗІП та витратні матеріали до копіювальних апаратів</t>
  </si>
  <si>
    <t>30190000-7 - Офісне устаткування та приладдя різне</t>
  </si>
  <si>
    <t>Витратні матеріали до пропусків</t>
  </si>
  <si>
    <t>31110000-0 - Електродвигуни</t>
  </si>
  <si>
    <t>Електродвигуни</t>
  </si>
  <si>
    <t>Насоси електричні трансформаторні</t>
  </si>
  <si>
    <t>42660000-0 -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</si>
  <si>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Зварювальне обладнання</t>
  </si>
  <si>
    <t>32550000-3 - Телефонне обладнання</t>
  </si>
  <si>
    <t>З’єднувачі</t>
  </si>
  <si>
    <t>Короб пластиковий, стяжки</t>
  </si>
  <si>
    <t>31520000-7 - Світильники та освітлювальна арматура</t>
  </si>
  <si>
    <t>Світильники, ліхтарі</t>
  </si>
  <si>
    <t>31530000-0 - Частини до світильників та освітлювального обладнання</t>
  </si>
  <si>
    <t>Лампи</t>
  </si>
  <si>
    <t>Ящики розподільчі</t>
  </si>
  <si>
    <t xml:space="preserve">Трансформатор </t>
  </si>
  <si>
    <t>38410000-2 - Лічильні прилади</t>
  </si>
  <si>
    <t>Термоперетворювачі</t>
  </si>
  <si>
    <t>Екран для вводу</t>
  </si>
  <si>
    <t>44110000-4 - Конструкційні матеріали</t>
  </si>
  <si>
    <t>Ізолятори</t>
  </si>
  <si>
    <t>31220000-4 - Елементи електричних схем</t>
  </si>
  <si>
    <t>Реле, розетки, подовжувачи та інше</t>
  </si>
  <si>
    <t>42390000-6 - Частини пальників, печей або пекарських печей</t>
  </si>
  <si>
    <t>Трубчатий електричний нагрівач ТЕН-200 Д13/2,5 220</t>
  </si>
  <si>
    <t>42530000-0 - Теплообмінники, кондиціонери повітря, холодильне обладнання та фільтрувальні пристрої</t>
  </si>
  <si>
    <t>Компресори до холодильного обладнання</t>
  </si>
  <si>
    <t>42510000-4 - Обладнання для закладів громадського харчування</t>
  </si>
  <si>
    <t>Комплектуючі для кондиціонерів</t>
  </si>
  <si>
    <t>Паяльне обладнання</t>
  </si>
  <si>
    <t>Вогнегасники,рукави пожежні та протипожежне обладнання</t>
  </si>
  <si>
    <t>34350000-5 - Шини для транспортних засобів великої та малої тоннажності</t>
  </si>
  <si>
    <t>Шини</t>
  </si>
  <si>
    <t>09130000-9 - Нафта і дистиляти</t>
  </si>
  <si>
    <t>Паливо дизельне</t>
  </si>
  <si>
    <t>Бензин</t>
  </si>
  <si>
    <t>Мастило спеціальне</t>
  </si>
  <si>
    <t>33710000-0 - Парфуми, засоби гігієни та презервативи</t>
  </si>
  <si>
    <t>Засоби особистої гігієни</t>
  </si>
  <si>
    <t>39830000-9 - Продукція для чищення</t>
  </si>
  <si>
    <t>Миючі, чистячі засоби</t>
  </si>
  <si>
    <t>14620000-3 - Сплави</t>
  </si>
  <si>
    <t>Дріб сталева</t>
  </si>
  <si>
    <t>14710000-1 - Залізо, свинець, цинк, олово та мідь</t>
  </si>
  <si>
    <t>Кольоровий прокат</t>
  </si>
  <si>
    <t>Діафрагма</t>
  </si>
  <si>
    <t>Труби з корозійнотривких сталей</t>
  </si>
  <si>
    <t>19510000-4 - Гумові вироби</t>
  </si>
  <si>
    <t>Пластини, шнури гумові</t>
  </si>
  <si>
    <t>Неоганічні хімічні реактиви для аналітичних лабораторій</t>
  </si>
  <si>
    <t>19210000-1 - Натуральні тканини</t>
  </si>
  <si>
    <t>Тканини різні та вироби з них для облаштування гідро та теплоізоляціїї трубопроводів, утримання устаткування в належному стані під час поточних ремонтів та забезпечення санітарно-пропускного режиму</t>
  </si>
  <si>
    <t>Кислота азотна</t>
  </si>
  <si>
    <t>24320000-3 - Основні органічні хімічні речовини</t>
  </si>
  <si>
    <t>Кислота щавелева</t>
  </si>
  <si>
    <t>Спирт етиловий</t>
  </si>
  <si>
    <t>Антискалант та біоцид</t>
  </si>
  <si>
    <t>Стандартні зразки та фіксанали</t>
  </si>
  <si>
    <t xml:space="preserve">Труби поліпропіленові та супутні сантехнічні вироби_x000D_
</t>
  </si>
  <si>
    <t>44410000-7 - Вироби для ванної кімнати та кухні</t>
  </si>
  <si>
    <t>Сантехнічні вироби  в асортименті</t>
  </si>
  <si>
    <t>42670000-3 - Частини та приладдя до верстатів</t>
  </si>
  <si>
    <t>Інструменти до верстатів</t>
  </si>
  <si>
    <t>44510000-8 - Свердла</t>
  </si>
  <si>
    <t>Ручні інструменти різні</t>
  </si>
  <si>
    <t>38330000-7 - Ручні прилади для вимірювання відстаней</t>
  </si>
  <si>
    <t>Вимірювальний інструмент різний</t>
  </si>
  <si>
    <t xml:space="preserve">Ручні інструменти різні </t>
  </si>
  <si>
    <t>Інструменти</t>
  </si>
  <si>
    <t>39540000-9 - Вироби різні з канату, мотузки, шпагату та сітки</t>
  </si>
  <si>
    <t>Текстильні вироби в асортименті</t>
  </si>
  <si>
    <t>22850000-3 - Швидкозшивачі та супутнє приладдя</t>
  </si>
  <si>
    <t>Теки та інше приладдя</t>
  </si>
  <si>
    <t>Плівка самоклеюча</t>
  </si>
  <si>
    <t>42990000-2 - Фотокопіювальне та поліграфічне обладнання для офсетного друку</t>
  </si>
  <si>
    <t>Плівка для ламінування</t>
  </si>
  <si>
    <t>Папір в асортименті</t>
  </si>
  <si>
    <t>38630000-0 - Астрономічні та оптичні прилади</t>
  </si>
  <si>
    <t xml:space="preserve">Лупи,лінзи </t>
  </si>
  <si>
    <t>Стрічка сигнальна</t>
  </si>
  <si>
    <t>19510000-4 - Частини та приладдя до верстатів</t>
  </si>
  <si>
    <t>Пластини гумові</t>
  </si>
  <si>
    <t>Рукава</t>
  </si>
  <si>
    <t>Кабельне приладдя</t>
  </si>
  <si>
    <t>Ущільнюючий матеріал</t>
  </si>
  <si>
    <t>24110000-8 - Промислові гази</t>
  </si>
  <si>
    <t>Повірочні газові суміші</t>
  </si>
  <si>
    <t>Фреони</t>
  </si>
  <si>
    <t>24450000-3 - Агрохімічна продукція</t>
  </si>
  <si>
    <t>Дезінфекційні засоби</t>
  </si>
  <si>
    <t>Електроізоляційні матеріали</t>
  </si>
  <si>
    <t>Послуги радіомовлення (Розміщення інформаційно-аналітичних матеріалів на хвилях регіонального радіомовлення (ТОВ "ТРК "ВСЕСВІТ ПЛЮС" м. Первомайськ))</t>
  </si>
  <si>
    <t>Послуги радіомовлення (Розміщення інформаційно-аналітичних матеріалів на хвилях регіонального радіомовлення (ТОВ "Імідж"  м. Вознесенськ))</t>
  </si>
  <si>
    <t>Клапани запірні</t>
  </si>
  <si>
    <t>Арматура трубопровідна: крани, вентилі, клапани та подібні пристрої</t>
  </si>
  <si>
    <t xml:space="preserve">38420000-5 Прилади для вимірювання витрати, рівня та тиску рідин і газів </t>
  </si>
  <si>
    <t>42220000-4 Частини машин для обробки продуктів харчування, виробництва напоїв та обробки тютюну</t>
  </si>
  <si>
    <t>Частини машин для обробки продуктів харчування</t>
  </si>
  <si>
    <t>Пневмоциліндри</t>
  </si>
  <si>
    <t>38550000-5 Лічильники</t>
  </si>
  <si>
    <t>Лічильники води</t>
  </si>
  <si>
    <t>Шнур ущільнюючий</t>
  </si>
  <si>
    <t>Перемикачі</t>
  </si>
  <si>
    <t>Реле контролю струму</t>
  </si>
  <si>
    <t>Щітки графітові</t>
  </si>
  <si>
    <t>31710000-6 Електронне обладнання</t>
  </si>
  <si>
    <t>Арматура світлодіодна</t>
  </si>
  <si>
    <t>Цифрові пристрої</t>
  </si>
  <si>
    <t xml:space="preserve">39710000-2 Електричні побутові прилади </t>
  </si>
  <si>
    <t>Частини до електричного обладнання</t>
  </si>
  <si>
    <t>Електричні побутові прилади</t>
  </si>
  <si>
    <t>Труба гофрована, ввід кабельний</t>
  </si>
  <si>
    <t xml:space="preserve">42530000-0 Частини холодильного та морозильного обладнання і теплових насосів </t>
  </si>
  <si>
    <t>Запасні частини до холодильного обладнання</t>
  </si>
  <si>
    <t>Лічильники газорозрядні</t>
  </si>
  <si>
    <t>30230000-0 Комп'ютерне обладнання</t>
  </si>
  <si>
    <t>ЗІП до комп'ютерного обладнання</t>
  </si>
  <si>
    <t>Машини для обробки даних (апаратна частина)</t>
  </si>
  <si>
    <t>Запчастини компресорів</t>
  </si>
  <si>
    <t>Клапани, вентилі</t>
  </si>
  <si>
    <t>Комплектуючі для пневмоінструментів</t>
  </si>
  <si>
    <t>Пневматичний інструмент</t>
  </si>
  <si>
    <t>Кулер для води</t>
  </si>
  <si>
    <t>Мембрана</t>
  </si>
  <si>
    <t>32580000-2 Інформаційне обладнання</t>
  </si>
  <si>
    <t>Інформаційне обладнання</t>
  </si>
  <si>
    <t>Комплектуючі для ремонту насосів</t>
  </si>
  <si>
    <t>Запасні частини до насоса BN076L01FZ</t>
  </si>
  <si>
    <t>Елементи трубопроводів з поліпропілену</t>
  </si>
  <si>
    <t>Елементи трубопроводів з поліетилену</t>
  </si>
  <si>
    <t>Сопло Б-50</t>
  </si>
  <si>
    <t>Валтек</t>
  </si>
  <si>
    <t>Компенсатор однолінзовий осьовий</t>
  </si>
  <si>
    <t>42660000-0 Інструменти для паяння м'яким і твердим припоєм та для зварювання, машини та устаткування для поверхневої термообробки і гарячого напилювання</t>
  </si>
  <si>
    <t>Інструменти для паяння</t>
  </si>
  <si>
    <t>Підіймально-транспортувальне обладнання</t>
  </si>
  <si>
    <t>Апарати для дистилювання, фільтрування чи ректифікації</t>
  </si>
  <si>
    <t>31120000- Генератори</t>
  </si>
  <si>
    <t>Генератори</t>
  </si>
  <si>
    <t>31430000-9 Електричні акумулятори</t>
  </si>
  <si>
    <t>Електричні акумулятори</t>
  </si>
  <si>
    <t>19730000-2 Штучні волокна</t>
  </si>
  <si>
    <t>Штучні волокна</t>
  </si>
  <si>
    <t>30190000-7 Офісне устаткування та приладдя різне</t>
  </si>
  <si>
    <t xml:space="preserve">Офісне приладдя </t>
  </si>
  <si>
    <t>22410000-7 - марки</t>
  </si>
  <si>
    <t>Марки</t>
  </si>
  <si>
    <t>15870000-7-Заправки та приправи</t>
  </si>
  <si>
    <t>Сіль екстра</t>
  </si>
  <si>
    <t>24310000-0-Основні неорганічні хімічні речовини</t>
  </si>
  <si>
    <t>Сода кальцинована, сульфат алюмінію</t>
  </si>
  <si>
    <t>33600000-6-Фармацевтична продукція</t>
  </si>
  <si>
    <t>Хімічні реактиви (прекурсори)</t>
  </si>
  <si>
    <t>24960000-1-Хімічна продукція різна</t>
  </si>
  <si>
    <t xml:space="preserve">Паста ущільнююча </t>
  </si>
  <si>
    <t>09110000-3-Тверде паливо</t>
  </si>
  <si>
    <t>Антрацит фільтрант, вугілля</t>
  </si>
  <si>
    <t>09130000-9-Нафта і дистиляти</t>
  </si>
  <si>
    <t>Гас ТС-1</t>
  </si>
  <si>
    <t>09210000-4-Мастильні засоби</t>
  </si>
  <si>
    <t>Оливи для автотранспорту</t>
  </si>
  <si>
    <t>Олива редукторна</t>
  </si>
  <si>
    <t>Імпортні оливи та мастила</t>
  </si>
  <si>
    <t>24320000-3-Основні органічні хімічні речовини</t>
  </si>
  <si>
    <t>Толуол</t>
  </si>
  <si>
    <t>44830000-7-Мастики, шпаклівки, замазки та розчинники</t>
  </si>
  <si>
    <t>Ацетон та розчинники</t>
  </si>
  <si>
    <t>15230000-9 Сушена чи солена риба; риба в розсолі; копчена риба</t>
  </si>
  <si>
    <t>Оселедець солений</t>
  </si>
  <si>
    <t>15320000-7 Фруктові та овочеві соки</t>
  </si>
  <si>
    <t>Фруктові та овочеві соки</t>
  </si>
  <si>
    <t>15330000-0 Оброблені фрукти та овочі</t>
  </si>
  <si>
    <t>Оброблені овочі</t>
  </si>
  <si>
    <t>Консервовані овочі</t>
  </si>
  <si>
    <t>15410000-5 Сирі олії та тваринні і рослинні жири</t>
  </si>
  <si>
    <t>Сирі олії та тваринні і рослинні жири</t>
  </si>
  <si>
    <t>15420000-8 Рафіновані олії та жири</t>
  </si>
  <si>
    <t>Рафінована олія</t>
  </si>
  <si>
    <t>15610000-7 Продукція борошномельно-круп`яної промисловості</t>
  </si>
  <si>
    <t>Крупи</t>
  </si>
  <si>
    <t>15810000-9 Хлібопродукти, свіжовипечені хлібобулочні та кондитерські вироби</t>
  </si>
  <si>
    <t>Хліб, хлібобулочні вироби</t>
  </si>
  <si>
    <t>15850000-1 Макаронні вироби</t>
  </si>
  <si>
    <t>Макаронні вироби</t>
  </si>
  <si>
    <t>15860000-4 Кава, чай та супутня продукція</t>
  </si>
  <si>
    <t>Кава, чай та супутня продукція</t>
  </si>
  <si>
    <t>03110000-5 Сільськогосподарські культури, продукція товарного садівництва та рослиництва</t>
  </si>
  <si>
    <t>Сіно</t>
  </si>
  <si>
    <t>03210000-6 Зернові культури та картопля</t>
  </si>
  <si>
    <t>Овес</t>
  </si>
  <si>
    <t xml:space="preserve">45000000-7 - Будівельні роботи та поточний ремонт </t>
  </si>
  <si>
    <t>Виконання проєктних робіт по об’єкту: «Реконструкція баштових градирень градирень № 3 та № 4 на енергоблоці № 3 Рівненської АЕС в м. Вараш Рівненської обл.»</t>
  </si>
  <si>
    <t>Виконання робіт з експертизи проєктної документації по об’єкту будівництва:"Реконструкція. Виконання компенсуючих заходів для арматур 12Т-7, 12Т-8, 21Т-7, 22Т-7, 23Т-8 в частині зміни існуючого трасування трубопроводів системи палива ДГС-12, 21, 22, 23 на енергоблоках № 1 та № 2 Рівненської АЕС в м. Вараш Рівненської обл."</t>
  </si>
  <si>
    <t>Виконання робіт з експертизи проєктної документації по об’єкту будівництва: "Реконструкція. Впровадження системи "промислового" телебачення для пожежо/вибухонебезпечних і необслуговуваних приміщень на енергоблоці № 2 Рівненської АЕС в м. Вараш Рівненської обл." (Коригування)</t>
  </si>
  <si>
    <t xml:space="preserve">Виконання додаткових проєктних робіт по об’єкту: “Реконструкція. Оснащення системою дистанційного контролю зусиль в АК СПЗО на енергоблоці № 4 Рівненської АЕС” </t>
  </si>
  <si>
    <t>Проєктні роботи з коригування робочого проєкту по об’єкту:  “Реконструкція. Модернізація акумуляторного господарства СБ  на  енергоблоці № 2 Рівненської АЕС в м.Вараш Рівненської обл.” (в частині заміни  АБ-21, АБ-22, АБ-ДГ-21)</t>
  </si>
  <si>
    <t>Проєктні роботи з коригування робочого проєкту по об’єкту:  “Реконструкція. Модернізація акумуляторного господарства СБ  на  енергоблоці № 2 Рівненської АЕС в м.Вараш Рівненської обл.” (в частині заміни  АБ-23, АБ-ДГ-22, АБ-ДГ-23)</t>
  </si>
  <si>
    <t>Виконання робіт з експертизи проєктної документації по об’єкту будівництва:«Реконструкція. Модифікація СВРК для забезпечення контролю активної зони реактора при впровадженні ядерного палива «Вестінгауз» на енергоблоці № 4 Рівненської АЕС в м. Вараш Рівненської обл. Перший етап».</t>
  </si>
  <si>
    <t>Проєктні роботи з коригування проєкту по об’єкту: 
  «Реконструкція. Модернізація розподільчих пристроїв 0,4 кВ (в частині заміни розподільчих збірок 0,4 кВ) на енергоблоці № 4 Рівненської АЕС в м. Вараш Рівненської обл.»</t>
  </si>
  <si>
    <t>71630000-3 Послуги з технічного огляду та випробовувань</t>
  </si>
  <si>
    <t>Випробування на герметичність джерел іонізуючого випромінювання</t>
  </si>
  <si>
    <t>71350000-6  Науково-технічні послуги в галузі інженерії</t>
  </si>
  <si>
    <t>Спостереження осідань будівель і споруд енергоблоків та контроль висотної мережі</t>
  </si>
  <si>
    <t>50330000-7 Послуги з технічного обслуговування телекомунікаційного обладнання</t>
  </si>
  <si>
    <t>Технічне обслуговування радіостанцій станційного, маневрового  радіозв'язку встановлених на локомотивах</t>
  </si>
  <si>
    <t>Технічне обслуговування цифрових АТС DGT 3450</t>
  </si>
  <si>
    <t>72320000-4 Послуги, пов’язані з базами даних</t>
  </si>
  <si>
    <t>Надання послуг з доступу до електронного кабінету періодичного видання "PRO-доступ: ПБО, Бухгалтер 911, ББ, ОП, МС, РС" видавничого будинку "Фактор"</t>
  </si>
  <si>
    <t>Розміщення інформації в друкованих ЗМІ, які розповсюджуються у Вараському районі</t>
  </si>
  <si>
    <t>Розміщення інформації в друкованих ЗМІ, які розповсюджуються у Рівненській області</t>
  </si>
  <si>
    <t>92220000-9 Телевізійні послуги</t>
  </si>
  <si>
    <t xml:space="preserve"> Розміщення інформації про енергогенеруюче підприємство на телебаченні, яке покриває зону спостереження АЕС у Волинській області</t>
  </si>
  <si>
    <t>Розміщення інформації про енергогенеруюче підприємство на телебаченні, яке покриває зону спостереження АЕС у Рівненській області</t>
  </si>
  <si>
    <t xml:space="preserve">85140000-2 Послуги у сфері охорони здоров’я різні </t>
  </si>
  <si>
    <t>Проведення бактеріологічних досліджень для медоглядів працівників</t>
  </si>
  <si>
    <r>
      <t>30210000-4</t>
    </r>
    <r>
      <rPr>
        <sz val="13"/>
        <color theme="1"/>
        <rFont val="Times New Roman"/>
        <family val="1"/>
        <charset val="204"/>
      </rPr>
      <t xml:space="preserve"> Машини для обробки даних</t>
    </r>
  </si>
  <si>
    <r>
      <t>42650000-7</t>
    </r>
    <r>
      <rPr>
        <sz val="13"/>
        <color theme="1"/>
        <rFont val="Times New Roman"/>
        <family val="1"/>
        <charset val="204"/>
      </rPr>
      <t xml:space="preserve"> Ручні інструменти пневматичні чи моторизовані</t>
    </r>
  </si>
  <si>
    <t>98110000-7 Послуги підприємницьких та спеціалізованих організацій</t>
  </si>
  <si>
    <t>Послуги з забезпечення пропуску відвідувачів на контрольно-пропускних пунктах з проїзду (перетину) в зону відчуження та зону безумовного (обов'язкового) відселення</t>
  </si>
  <si>
    <t>71350000-6 Науково-технічні послуги в галузі інженерії</t>
  </si>
  <si>
    <t>Державна експертиза документації зі створення енергоблоків № 3,4 Хмельницької АЕС з ядерної та радіаційної безпеки</t>
  </si>
  <si>
    <t>Розробка конструкторської документації та технічних специфікацій на тепломеханічне обладнання енергоблоків № 3, 4 Хмельницької АЕС</t>
  </si>
  <si>
    <t>45220000-5 Інженерні та будівельні роботи</t>
  </si>
  <si>
    <t>Роботи щодо виконання обстеження технічного стану існуючих будівель і конструкцій дамби водосховища-охолоджувача  по об'єкту "Будівництво енергоблоків № 3, 4 Хмельницької АЕС"</t>
  </si>
  <si>
    <t>80531200-7 Послуги у сфері професійної підготовки технічних фахівців</t>
  </si>
  <si>
    <t>Навчальний курс "Кваліфікація та сертифікація персоналу неруйнівного контролю. Візуальний і вимірювальний контроль"</t>
  </si>
  <si>
    <t>48460000-0 Пакети аналітичного, наукового, математичного чи прогнозувального програмного забезпечення</t>
  </si>
  <si>
    <t>Проєкт ХХІ-Еліта, 2 робочих місця</t>
  </si>
  <si>
    <t>Постачання оновлених версій програмної продукції ПК «Строительные Технологии – СМЕТА», версія 8</t>
  </si>
  <si>
    <t>71500000-3 Послуги, пов’язані з будівництвом</t>
  </si>
  <si>
    <t>Програмний комплекс ЛІРА САПР, призначений для проектування та розрахунку будівельних конструкцій (4 робочих місця)</t>
  </si>
  <si>
    <t>Послуги з постачання ліцензій програмного забезпечення Liga 360: Керівник (професійний) терміном на рік, у кількості 2 ліцензії</t>
  </si>
  <si>
    <t>Послуги з постачання ліцензій програмного забезпечення Liga 360: Бухгалтер (професійний) терміном на рік, у кількості 1 ліцензії</t>
  </si>
  <si>
    <t>ПК "Будівельні технології - КОШТОРИС". ПВР</t>
  </si>
  <si>
    <t>71313000-5 Консультаційні послуги з питань екологічної інженерії</t>
  </si>
  <si>
    <t>Проектні роботи з екологічної безпеки та охорони навколишнього середовища. Будівництво енергоблоків № 5, 6 з реакторною установкою АР1000 на майданчику Хмельницької АЕС</t>
  </si>
  <si>
    <t>72260000-5 Послуги, пов‘язані з програмним забезпеченням</t>
  </si>
  <si>
    <t>Технічна підтримка та супровід експлуатації АІС "ДОСВІД" (з перекладом інформаційного забезпечення на українську мову)</t>
  </si>
  <si>
    <t>Технічна підтримка та супровід експлуатації розрахунково-аналітичного модуля з надійності для аналізу безпеки АЕС (з перекладом інформаційного забезпечення на українську мову)</t>
  </si>
  <si>
    <t>Технічна підтримка експлуатації та розвитку УБДН та модулів управління старінням і кваліфікації (з перекладом інформаційного забезпечення на українську мову)</t>
  </si>
  <si>
    <t>71330000-0- Інженерні послуги різні</t>
  </si>
  <si>
    <t>Виконання матеріалознавчого аналізу та розрахункових обгрунтувань касети-екрану для енергоблоку ВВЕР-440.                          Розроблення ПЗАБ.</t>
  </si>
  <si>
    <t>Верхній рівень інформаційно-обчислювальної системи</t>
  </si>
  <si>
    <t xml:space="preserve">31210000-1  Електрична апаратура для 
комутування та захисту електричних кіл 
</t>
  </si>
  <si>
    <t>Шафи електророзподільні</t>
  </si>
  <si>
    <t>Концентратор RS-485</t>
  </si>
  <si>
    <t>Обладнання системи радіаційного контролю (СРК)                                               (блоки та пристрої детектування)</t>
  </si>
  <si>
    <t xml:space="preserve">31150000-2 Баласти для розрядних ламп чи трубок </t>
  </si>
  <si>
    <t xml:space="preserve">Агрегати безперебійного живлення (Випрямляч. Інвертор. Пристрій тиристорний комутаційний вимикаючий)   
</t>
  </si>
  <si>
    <t xml:space="preserve">31110000-0 Електродвигуни </t>
  </si>
  <si>
    <t xml:space="preserve">Електричні двигуни асинхронні 0,4 та 6 кВ  </t>
  </si>
  <si>
    <t xml:space="preserve">Запасні частини до електроприводу AUMA
</t>
  </si>
  <si>
    <t xml:space="preserve">31430000-9 Електричні акумулятори </t>
  </si>
  <si>
    <t xml:space="preserve">Первинні термоперетворювачі опору, первинні перетворювачі термоелектричні НСХ «К» та «L», цифрові реєструючі пристрої </t>
  </si>
  <si>
    <t xml:space="preserve">31210000-1 Електрична апаратура для комутування та захисту електричних кіл </t>
  </si>
  <si>
    <t xml:space="preserve">Шафи захистів та керування для модернізації комплексу РЗтаА  </t>
  </si>
  <si>
    <t xml:space="preserve">Шафи 0,4 кВ для живлення шинопроводів, шафи секцій 0,23 кВ живлення АБЖ СБ і ЗАБЖ СНЕ ВБ та шафа секцій 0,4 кВ для випробувань збудника генератору  </t>
  </si>
  <si>
    <t>24950000-8 Спеціалізована хімічна продукція</t>
  </si>
  <si>
    <t>Флокулянт</t>
  </si>
  <si>
    <t>24310000-0 Основні неорганічні хімічні речовини</t>
  </si>
  <si>
    <t>Натрію гідроокис (натр їдкий очищений)</t>
  </si>
  <si>
    <t>Фільтрувальне обладнання</t>
  </si>
  <si>
    <t>24950000-8 Спеціалізована хімічна продукція</t>
  </si>
  <si>
    <t>Вогнезахисні матеріали</t>
  </si>
  <si>
    <t>42510000-4 Теплообмінники, кондиціонери повітря, холодильне обладнання та фільтрувальні пристрої</t>
  </si>
  <si>
    <t>Стрічка фільтрувальна</t>
  </si>
  <si>
    <t>Папір офісний</t>
  </si>
  <si>
    <t>Мати теплоізоляційні</t>
  </si>
  <si>
    <t xml:space="preserve">Запасні частини до насосних агрегатів  </t>
  </si>
  <si>
    <t>Запасні частини до бустерного відцентрового насоса</t>
  </si>
  <si>
    <t>42110000-3 Турбіни та мотори</t>
  </si>
  <si>
    <t>Типові вузли та пучки трубні для маслоохолоджувачів</t>
  </si>
  <si>
    <t xml:space="preserve">Кульки до системи кулькового очищення </t>
  </si>
  <si>
    <t>Обладнання для систем кулькового очищення конденсаторів ТЖН-А,Б</t>
  </si>
  <si>
    <t>Запасні частини до гідроамортизаторів</t>
  </si>
  <si>
    <t>Ущільнення торцеві до насосів</t>
  </si>
  <si>
    <t>42150000-5 Ядерні реактори та їх частини</t>
  </si>
  <si>
    <t>Графітові кільця для ущільнення фланцевих з’єднань датчиків ТК, КНВ, приводів СУЗ верхнього блока реактора ВВЕР-1000 та графітові ущільнення для реактора ВВЕР-440</t>
  </si>
  <si>
    <t>Заготовки прокладок головного роз'єму реактору з нікелевого дроту</t>
  </si>
  <si>
    <t>Клапани регулюючі типу «Диск»</t>
  </si>
  <si>
    <t>Прокладки з нікелю</t>
  </si>
  <si>
    <t>Клапани сильфонні запірний</t>
  </si>
  <si>
    <t>Ущільнення торцеве ТМП 45-80 КЕ 111</t>
  </si>
  <si>
    <t>Запасні частини до турбін К-1000-60/3000 та ОК-12А</t>
  </si>
  <si>
    <t xml:space="preserve">45440000-3 Фарбування та скління </t>
  </si>
  <si>
    <t>Поточний ремонт антикорозійного покриття поверхонь обладнання</t>
  </si>
  <si>
    <t>без ПДВ</t>
  </si>
  <si>
    <t>72260000-5 Послуги, пов’язані з програмним забезпеченням</t>
  </si>
  <si>
    <t>Послуги із супроводу уніфікованої системи бухгалтерського обліку (Універсал)</t>
  </si>
  <si>
    <t>48730000-4  Пакети програмного забезпечення для забезпечення безпеки</t>
  </si>
  <si>
    <t>Пакети програмного забезпечення Symantec Data Loss Prevention (версії15.Х)</t>
  </si>
  <si>
    <t>Перелік закупівель, оголошення яких заплановано у січні 2024 року</t>
  </si>
  <si>
    <t>64110000-0 Поштові послуги</t>
  </si>
  <si>
    <t>Послуги абонентських скриньок ХВ ВП СГ</t>
  </si>
  <si>
    <t>75250000-3 Послуги пожежних і рятувальних служб</t>
  </si>
  <si>
    <t>Послуги з аварійно-рятувального обслуговування об’єктів підвищеної небезпеки  Південноукраїнського відділення ВП «Складське господарство»</t>
  </si>
  <si>
    <t>Послуги абонентських скриньок  ПВ ВП СГ</t>
  </si>
  <si>
    <t>Послуги з проведення медичного огляду для працівників Південноукраїнського відділення ВП "Складське господарство"</t>
  </si>
  <si>
    <t>98350000-1 Послуги громадських пунктів збору та переробки сміття</t>
  </si>
  <si>
    <t>Послуги автостоянки для паркування пасажирського автобусу</t>
  </si>
  <si>
    <t>70220000-9 Послуги з надання в оренду чи лізингу нежитлової нерухомості</t>
  </si>
  <si>
    <t>Послуги з використання кабельної каналізації електрозв’язку</t>
  </si>
  <si>
    <t xml:space="preserve">64210000-1 Послуги телефонного зв'язку та передачі даних </t>
  </si>
  <si>
    <t>Послуги телекомунікаційні (Укрком)</t>
  </si>
  <si>
    <t>Послуги мобільного зв’язку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</si>
</sst>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3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</cellStyleXfs>
  <cellXfs count="46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2" borderId="0" xfId="8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4" fillId="0" borderId="1" xfId="6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/>
    </xf>
  </cellXfs>
  <cellStyles count="9">
    <cellStyle name="Normal" xfId="1"/>
    <cellStyle name="Звичайний" xfId="0" builtinId="0"/>
    <cellStyle name="Звичайний 3" xfId="8"/>
    <cellStyle name="Обычный 10" xfId="2"/>
    <cellStyle name="Обычный 10 2" xfId="4"/>
    <cellStyle name="Обычный 3 5" xfId="3"/>
    <cellStyle name="Обычный 3 5 2" xfId="5"/>
    <cellStyle name="Стиль 1" xfId="7"/>
    <cellStyle name="Фінансови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42"/>
  <sheetViews>
    <sheetView tabSelected="1" view="pageBreakPreview" zoomScale="70" zoomScaleNormal="85" zoomScaleSheetLayoutView="70" workbookViewId="0">
      <pane ySplit="3" topLeftCell="A4" activePane="bottomLeft" state="frozen"/>
      <selection pane="bottomLeft" activeCell="A443" sqref="A443:XFD443"/>
    </sheetView>
  </sheetViews>
  <sheetFormatPr defaultColWidth="8.85546875" defaultRowHeight="16.5" x14ac:dyDescent="0.25"/>
  <cols>
    <col min="1" max="1" width="8.140625" style="33" customWidth="1"/>
    <col min="2" max="2" width="57.42578125" style="12" customWidth="1"/>
    <col min="3" max="3" width="72.140625" style="12" customWidth="1"/>
    <col min="4" max="4" width="22.140625" style="23" customWidth="1"/>
    <col min="5" max="5" width="11.140625" style="4" customWidth="1"/>
    <col min="6" max="16384" width="8.85546875" style="4"/>
  </cols>
  <sheetData>
    <row r="1" spans="1:4" s="31" customFormat="1" hidden="1" x14ac:dyDescent="0.25">
      <c r="A1" s="45"/>
      <c r="B1" s="45"/>
      <c r="C1" s="45"/>
      <c r="D1" s="45"/>
    </row>
    <row r="2" spans="1:4" s="1" customFormat="1" ht="36" customHeight="1" x14ac:dyDescent="0.25">
      <c r="A2" s="43" t="s">
        <v>692</v>
      </c>
      <c r="B2" s="44"/>
      <c r="C2" s="44"/>
      <c r="D2" s="44"/>
    </row>
    <row r="3" spans="1:4" s="9" customFormat="1" ht="60.75" customHeight="1" x14ac:dyDescent="0.25">
      <c r="A3" s="12" t="s">
        <v>0</v>
      </c>
      <c r="B3" s="12" t="s">
        <v>1</v>
      </c>
      <c r="C3" s="12" t="s">
        <v>2</v>
      </c>
      <c r="D3" s="23" t="s">
        <v>3</v>
      </c>
    </row>
    <row r="4" spans="1:4" s="5" customFormat="1" ht="33" x14ac:dyDescent="0.25">
      <c r="A4" s="33">
        <v>1</v>
      </c>
      <c r="B4" s="12" t="s">
        <v>181</v>
      </c>
      <c r="C4" s="11" t="s">
        <v>494</v>
      </c>
      <c r="D4" s="20">
        <v>628822.63</v>
      </c>
    </row>
    <row r="5" spans="1:4" s="5" customFormat="1" ht="33" x14ac:dyDescent="0.25">
      <c r="A5" s="33">
        <v>2</v>
      </c>
      <c r="B5" s="12" t="s">
        <v>181</v>
      </c>
      <c r="C5" s="11" t="s">
        <v>495</v>
      </c>
      <c r="D5" s="20">
        <v>1294428</v>
      </c>
    </row>
    <row r="6" spans="1:4" s="5" customFormat="1" ht="33" x14ac:dyDescent="0.25">
      <c r="A6" s="33">
        <v>3</v>
      </c>
      <c r="B6" s="12" t="s">
        <v>496</v>
      </c>
      <c r="C6" s="11" t="s">
        <v>174</v>
      </c>
      <c r="D6" s="20">
        <v>16816.8</v>
      </c>
    </row>
    <row r="7" spans="1:4" s="5" customFormat="1" ht="33" x14ac:dyDescent="0.25">
      <c r="A7" s="33">
        <v>4</v>
      </c>
      <c r="B7" s="12" t="s">
        <v>497</v>
      </c>
      <c r="C7" s="11" t="s">
        <v>498</v>
      </c>
      <c r="D7" s="20">
        <v>603612</v>
      </c>
    </row>
    <row r="8" spans="1:4" s="5" customFormat="1" x14ac:dyDescent="0.25">
      <c r="A8" s="33">
        <v>5</v>
      </c>
      <c r="B8" s="12" t="s">
        <v>178</v>
      </c>
      <c r="C8" s="11" t="s">
        <v>499</v>
      </c>
      <c r="D8" s="20">
        <v>39120</v>
      </c>
    </row>
    <row r="9" spans="1:4" s="5" customFormat="1" x14ac:dyDescent="0.25">
      <c r="A9" s="33">
        <v>6</v>
      </c>
      <c r="B9" s="12" t="s">
        <v>500</v>
      </c>
      <c r="C9" s="11" t="s">
        <v>501</v>
      </c>
      <c r="D9" s="20">
        <v>19266.02</v>
      </c>
    </row>
    <row r="10" spans="1:4" s="5" customFormat="1" ht="33" x14ac:dyDescent="0.25">
      <c r="A10" s="33">
        <v>7</v>
      </c>
      <c r="B10" s="12" t="s">
        <v>86</v>
      </c>
      <c r="C10" s="11" t="s">
        <v>502</v>
      </c>
      <c r="D10" s="20">
        <v>22080</v>
      </c>
    </row>
    <row r="11" spans="1:4" s="5" customFormat="1" ht="33" x14ac:dyDescent="0.25">
      <c r="A11" s="33">
        <v>8</v>
      </c>
      <c r="B11" s="12" t="s">
        <v>36</v>
      </c>
      <c r="C11" s="11" t="s">
        <v>503</v>
      </c>
      <c r="D11" s="20">
        <v>367200</v>
      </c>
    </row>
    <row r="12" spans="1:4" s="5" customFormat="1" x14ac:dyDescent="0.25">
      <c r="A12" s="33">
        <v>9</v>
      </c>
      <c r="B12" s="12" t="s">
        <v>87</v>
      </c>
      <c r="C12" s="11" t="s">
        <v>504</v>
      </c>
      <c r="D12" s="20">
        <v>570000</v>
      </c>
    </row>
    <row r="13" spans="1:4" s="5" customFormat="1" x14ac:dyDescent="0.25">
      <c r="A13" s="33">
        <v>10</v>
      </c>
      <c r="B13" s="12" t="s">
        <v>87</v>
      </c>
      <c r="C13" s="11" t="s">
        <v>200</v>
      </c>
      <c r="D13" s="20">
        <v>2318981.1</v>
      </c>
    </row>
    <row r="14" spans="1:4" s="5" customFormat="1" ht="33" x14ac:dyDescent="0.25">
      <c r="A14" s="33">
        <v>11</v>
      </c>
      <c r="B14" s="12" t="s">
        <v>161</v>
      </c>
      <c r="C14" s="11" t="s">
        <v>505</v>
      </c>
      <c r="D14" s="20">
        <v>2340000</v>
      </c>
    </row>
    <row r="15" spans="1:4" s="5" customFormat="1" x14ac:dyDescent="0.25">
      <c r="A15" s="33">
        <v>12</v>
      </c>
      <c r="B15" s="12" t="s">
        <v>506</v>
      </c>
      <c r="C15" s="11" t="s">
        <v>507</v>
      </c>
      <c r="D15" s="20">
        <v>813120</v>
      </c>
    </row>
    <row r="16" spans="1:4" s="5" customFormat="1" ht="33" x14ac:dyDescent="0.25">
      <c r="A16" s="33">
        <v>13</v>
      </c>
      <c r="B16" s="12" t="s">
        <v>496</v>
      </c>
      <c r="C16" s="11" t="s">
        <v>508</v>
      </c>
      <c r="D16" s="20">
        <v>3033156</v>
      </c>
    </row>
    <row r="17" spans="1:4" s="5" customFormat="1" x14ac:dyDescent="0.25">
      <c r="A17" s="33">
        <v>14</v>
      </c>
      <c r="B17" s="12" t="s">
        <v>509</v>
      </c>
      <c r="C17" s="11" t="s">
        <v>510</v>
      </c>
      <c r="D17" s="20">
        <v>204379.2</v>
      </c>
    </row>
    <row r="18" spans="1:4" s="5" customFormat="1" x14ac:dyDescent="0.25">
      <c r="A18" s="33">
        <v>15</v>
      </c>
      <c r="B18" s="12" t="s">
        <v>509</v>
      </c>
      <c r="C18" s="11" t="s">
        <v>511</v>
      </c>
      <c r="D18" s="20">
        <v>504314.4</v>
      </c>
    </row>
    <row r="19" spans="1:4" s="5" customFormat="1" x14ac:dyDescent="0.25">
      <c r="A19" s="33">
        <v>16</v>
      </c>
      <c r="B19" s="12" t="s">
        <v>49</v>
      </c>
      <c r="C19" s="11" t="s">
        <v>512</v>
      </c>
      <c r="D19" s="20">
        <v>54219</v>
      </c>
    </row>
    <row r="20" spans="1:4" s="5" customFormat="1" ht="33" x14ac:dyDescent="0.25">
      <c r="A20" s="33">
        <v>17</v>
      </c>
      <c r="B20" s="12" t="s">
        <v>513</v>
      </c>
      <c r="C20" s="11" t="s">
        <v>514</v>
      </c>
      <c r="D20" s="20">
        <v>231619.20000000001</v>
      </c>
    </row>
    <row r="21" spans="1:4" s="3" customFormat="1" x14ac:dyDescent="0.25">
      <c r="A21" s="33">
        <v>18</v>
      </c>
      <c r="B21" s="12" t="s">
        <v>171</v>
      </c>
      <c r="C21" s="11" t="s">
        <v>515</v>
      </c>
      <c r="D21" s="23">
        <v>624640</v>
      </c>
    </row>
    <row r="22" spans="1:4" s="3" customFormat="1" x14ac:dyDescent="0.25">
      <c r="A22" s="33">
        <v>19</v>
      </c>
      <c r="B22" s="12" t="s">
        <v>516</v>
      </c>
      <c r="C22" s="11" t="s">
        <v>517</v>
      </c>
      <c r="D22" s="23">
        <v>2800000</v>
      </c>
    </row>
    <row r="23" spans="1:4" s="3" customFormat="1" x14ac:dyDescent="0.25">
      <c r="A23" s="33">
        <v>20</v>
      </c>
      <c r="B23" s="12" t="s">
        <v>616</v>
      </c>
      <c r="C23" s="11" t="s">
        <v>518</v>
      </c>
      <c r="D23" s="23">
        <v>1462000</v>
      </c>
    </row>
    <row r="24" spans="1:4" s="3" customFormat="1" x14ac:dyDescent="0.25">
      <c r="A24" s="33">
        <v>21</v>
      </c>
      <c r="B24" s="12" t="s">
        <v>178</v>
      </c>
      <c r="C24" s="11" t="s">
        <v>519</v>
      </c>
      <c r="D24" s="23">
        <v>14410719</v>
      </c>
    </row>
    <row r="25" spans="1:4" s="3" customFormat="1" x14ac:dyDescent="0.25">
      <c r="A25" s="33">
        <v>22</v>
      </c>
      <c r="B25" s="12" t="s">
        <v>178</v>
      </c>
      <c r="C25" s="11" t="s">
        <v>520</v>
      </c>
      <c r="D25" s="23">
        <v>598800</v>
      </c>
    </row>
    <row r="26" spans="1:4" s="3" customFormat="1" ht="33" x14ac:dyDescent="0.25">
      <c r="A26" s="33">
        <v>23</v>
      </c>
      <c r="B26" s="12" t="s">
        <v>617</v>
      </c>
      <c r="C26" s="11" t="s">
        <v>521</v>
      </c>
      <c r="D26" s="23">
        <v>203760</v>
      </c>
    </row>
    <row r="27" spans="1:4" s="3" customFormat="1" ht="33" x14ac:dyDescent="0.25">
      <c r="A27" s="33">
        <v>24</v>
      </c>
      <c r="B27" s="12" t="s">
        <v>617</v>
      </c>
      <c r="C27" s="11" t="s">
        <v>522</v>
      </c>
      <c r="D27" s="23">
        <v>3323332.8</v>
      </c>
    </row>
    <row r="28" spans="1:4" s="3" customFormat="1" x14ac:dyDescent="0.25">
      <c r="A28" s="33">
        <v>25</v>
      </c>
      <c r="B28" s="12" t="s">
        <v>194</v>
      </c>
      <c r="C28" s="11" t="s">
        <v>523</v>
      </c>
      <c r="D28" s="23">
        <v>86400</v>
      </c>
    </row>
    <row r="29" spans="1:4" s="3" customFormat="1" x14ac:dyDescent="0.25">
      <c r="A29" s="33">
        <v>26</v>
      </c>
      <c r="B29" s="12" t="s">
        <v>153</v>
      </c>
      <c r="C29" s="11" t="s">
        <v>524</v>
      </c>
      <c r="D29" s="23">
        <v>54000</v>
      </c>
    </row>
    <row r="30" spans="1:4" s="3" customFormat="1" x14ac:dyDescent="0.25">
      <c r="A30" s="33">
        <v>27</v>
      </c>
      <c r="B30" s="12" t="s">
        <v>525</v>
      </c>
      <c r="C30" s="11" t="s">
        <v>526</v>
      </c>
      <c r="D30" s="23">
        <v>267840</v>
      </c>
    </row>
    <row r="31" spans="1:4" s="3" customFormat="1" x14ac:dyDescent="0.25">
      <c r="A31" s="33">
        <v>28</v>
      </c>
      <c r="B31" s="12" t="s">
        <v>178</v>
      </c>
      <c r="C31" s="11" t="s">
        <v>527</v>
      </c>
      <c r="D31" s="23">
        <v>491640</v>
      </c>
    </row>
    <row r="32" spans="1:4" s="3" customFormat="1" x14ac:dyDescent="0.25">
      <c r="A32" s="33">
        <v>29</v>
      </c>
      <c r="B32" s="12" t="s">
        <v>178</v>
      </c>
      <c r="C32" s="11" t="s">
        <v>528</v>
      </c>
      <c r="D32" s="23">
        <v>448728</v>
      </c>
    </row>
    <row r="33" spans="1:4" s="3" customFormat="1" ht="33" x14ac:dyDescent="0.25">
      <c r="A33" s="33">
        <v>30</v>
      </c>
      <c r="B33" s="12" t="s">
        <v>38</v>
      </c>
      <c r="C33" s="11" t="s">
        <v>529</v>
      </c>
      <c r="D33" s="23">
        <v>174807.48</v>
      </c>
    </row>
    <row r="34" spans="1:4" s="3" customFormat="1" ht="33" x14ac:dyDescent="0.25">
      <c r="A34" s="33">
        <v>31</v>
      </c>
      <c r="B34" s="12" t="s">
        <v>38</v>
      </c>
      <c r="C34" s="11" t="s">
        <v>530</v>
      </c>
      <c r="D34" s="23">
        <v>1224624</v>
      </c>
    </row>
    <row r="35" spans="1:4" s="3" customFormat="1" ht="33" x14ac:dyDescent="0.25">
      <c r="A35" s="33">
        <v>32</v>
      </c>
      <c r="B35" s="12" t="s">
        <v>38</v>
      </c>
      <c r="C35" s="11" t="s">
        <v>531</v>
      </c>
      <c r="D35" s="23">
        <v>6594510</v>
      </c>
    </row>
    <row r="36" spans="1:4" s="3" customFormat="1" ht="33" x14ac:dyDescent="0.25">
      <c r="A36" s="33">
        <v>33</v>
      </c>
      <c r="B36" s="12" t="s">
        <v>38</v>
      </c>
      <c r="C36" s="11" t="s">
        <v>532</v>
      </c>
      <c r="D36" s="23">
        <v>128856.96000000001</v>
      </c>
    </row>
    <row r="37" spans="1:4" s="3" customFormat="1" ht="33" x14ac:dyDescent="0.25">
      <c r="A37" s="33">
        <v>34</v>
      </c>
      <c r="B37" s="12" t="s">
        <v>38</v>
      </c>
      <c r="C37" s="11" t="s">
        <v>533</v>
      </c>
      <c r="D37" s="23">
        <v>4608000</v>
      </c>
    </row>
    <row r="38" spans="1:4" s="3" customFormat="1" ht="66" x14ac:dyDescent="0.25">
      <c r="A38" s="33">
        <v>35</v>
      </c>
      <c r="B38" s="12" t="s">
        <v>534</v>
      </c>
      <c r="C38" s="11" t="s">
        <v>535</v>
      </c>
      <c r="D38" s="23">
        <v>193428</v>
      </c>
    </row>
    <row r="39" spans="1:4" s="3" customFormat="1" ht="33" x14ac:dyDescent="0.25">
      <c r="A39" s="33">
        <v>36</v>
      </c>
      <c r="B39" s="12" t="s">
        <v>93</v>
      </c>
      <c r="C39" s="11" t="s">
        <v>536</v>
      </c>
      <c r="D39" s="23">
        <v>2230120.7999999998</v>
      </c>
    </row>
    <row r="40" spans="1:4" s="3" customFormat="1" ht="33" x14ac:dyDescent="0.25">
      <c r="A40" s="33">
        <v>37</v>
      </c>
      <c r="B40" s="12" t="s">
        <v>185</v>
      </c>
      <c r="C40" s="11" t="s">
        <v>537</v>
      </c>
      <c r="D40" s="23">
        <v>291627.59999999998</v>
      </c>
    </row>
    <row r="41" spans="1:4" s="3" customFormat="1" x14ac:dyDescent="0.25">
      <c r="A41" s="33">
        <v>38</v>
      </c>
      <c r="B41" s="12" t="s">
        <v>538</v>
      </c>
      <c r="C41" s="11" t="s">
        <v>539</v>
      </c>
      <c r="D41" s="23">
        <v>22200</v>
      </c>
    </row>
    <row r="42" spans="1:4" s="3" customFormat="1" x14ac:dyDescent="0.25">
      <c r="A42" s="33">
        <v>39</v>
      </c>
      <c r="B42" s="12" t="s">
        <v>540</v>
      </c>
      <c r="C42" s="11" t="s">
        <v>541</v>
      </c>
      <c r="D42" s="23">
        <v>1203463.2</v>
      </c>
    </row>
    <row r="43" spans="1:4" s="6" customFormat="1" x14ac:dyDescent="0.25">
      <c r="A43" s="33">
        <v>40</v>
      </c>
      <c r="B43" s="12" t="s">
        <v>542</v>
      </c>
      <c r="C43" s="12" t="s">
        <v>543</v>
      </c>
      <c r="D43" s="21">
        <v>670200</v>
      </c>
    </row>
    <row r="44" spans="1:4" s="6" customFormat="1" x14ac:dyDescent="0.25">
      <c r="A44" s="33">
        <v>41</v>
      </c>
      <c r="B44" s="12" t="s">
        <v>544</v>
      </c>
      <c r="C44" s="12" t="s">
        <v>545</v>
      </c>
      <c r="D44" s="21">
        <v>620000</v>
      </c>
    </row>
    <row r="45" spans="1:4" s="6" customFormat="1" x14ac:dyDescent="0.25">
      <c r="A45" s="33">
        <v>42</v>
      </c>
      <c r="B45" s="12" t="s">
        <v>546</v>
      </c>
      <c r="C45" s="12" t="s">
        <v>547</v>
      </c>
      <c r="D45" s="21">
        <v>17000</v>
      </c>
    </row>
    <row r="46" spans="1:4" s="6" customFormat="1" x14ac:dyDescent="0.25">
      <c r="A46" s="33">
        <v>43</v>
      </c>
      <c r="B46" s="12" t="s">
        <v>548</v>
      </c>
      <c r="C46" s="12" t="s">
        <v>549</v>
      </c>
      <c r="D46" s="21">
        <v>144000</v>
      </c>
    </row>
    <row r="47" spans="1:4" s="6" customFormat="1" x14ac:dyDescent="0.25">
      <c r="A47" s="33">
        <v>44</v>
      </c>
      <c r="B47" s="27" t="s">
        <v>550</v>
      </c>
      <c r="C47" s="12" t="s">
        <v>551</v>
      </c>
      <c r="D47" s="21">
        <v>237720</v>
      </c>
    </row>
    <row r="48" spans="1:4" s="6" customFormat="1" x14ac:dyDescent="0.25">
      <c r="A48" s="33">
        <v>45</v>
      </c>
      <c r="B48" s="13" t="s">
        <v>552</v>
      </c>
      <c r="C48" s="12" t="s">
        <v>553</v>
      </c>
      <c r="D48" s="22">
        <v>119347.2</v>
      </c>
    </row>
    <row r="49" spans="1:4" s="6" customFormat="1" x14ac:dyDescent="0.25">
      <c r="A49" s="33">
        <v>46</v>
      </c>
      <c r="B49" s="13" t="s">
        <v>554</v>
      </c>
      <c r="C49" s="12" t="s">
        <v>555</v>
      </c>
      <c r="D49" s="23">
        <v>162000</v>
      </c>
    </row>
    <row r="50" spans="1:4" s="6" customFormat="1" x14ac:dyDescent="0.25">
      <c r="A50" s="33">
        <v>47</v>
      </c>
      <c r="B50" s="13" t="s">
        <v>556</v>
      </c>
      <c r="C50" s="12" t="s">
        <v>557</v>
      </c>
      <c r="D50" s="23">
        <v>2045251.8</v>
      </c>
    </row>
    <row r="51" spans="1:4" s="6" customFormat="1" x14ac:dyDescent="0.25">
      <c r="A51" s="33">
        <v>48</v>
      </c>
      <c r="B51" s="13" t="s">
        <v>558</v>
      </c>
      <c r="C51" s="12" t="s">
        <v>559</v>
      </c>
      <c r="D51" s="22">
        <v>84480</v>
      </c>
    </row>
    <row r="52" spans="1:4" s="6" customFormat="1" x14ac:dyDescent="0.25">
      <c r="A52" s="33">
        <v>49</v>
      </c>
      <c r="B52" s="13" t="s">
        <v>560</v>
      </c>
      <c r="C52" s="12" t="s">
        <v>561</v>
      </c>
      <c r="D52" s="22">
        <v>1884960</v>
      </c>
    </row>
    <row r="53" spans="1:4" s="6" customFormat="1" x14ac:dyDescent="0.25">
      <c r="A53" s="33">
        <v>50</v>
      </c>
      <c r="B53" s="13" t="s">
        <v>560</v>
      </c>
      <c r="C53" s="13" t="s">
        <v>562</v>
      </c>
      <c r="D53" s="22">
        <v>40320</v>
      </c>
    </row>
    <row r="54" spans="1:4" s="6" customFormat="1" x14ac:dyDescent="0.25">
      <c r="A54" s="33">
        <v>51</v>
      </c>
      <c r="B54" s="13" t="s">
        <v>560</v>
      </c>
      <c r="C54" s="13" t="s">
        <v>563</v>
      </c>
      <c r="D54" s="22">
        <v>667224</v>
      </c>
    </row>
    <row r="55" spans="1:4" s="6" customFormat="1" x14ac:dyDescent="0.25">
      <c r="A55" s="33">
        <v>52</v>
      </c>
      <c r="B55" s="13" t="s">
        <v>564</v>
      </c>
      <c r="C55" s="13" t="s">
        <v>565</v>
      </c>
      <c r="D55" s="22">
        <v>250200</v>
      </c>
    </row>
    <row r="56" spans="1:4" s="6" customFormat="1" ht="33" x14ac:dyDescent="0.25">
      <c r="A56" s="33">
        <v>53</v>
      </c>
      <c r="B56" s="27" t="s">
        <v>566</v>
      </c>
      <c r="C56" s="13" t="s">
        <v>567</v>
      </c>
      <c r="D56" s="22">
        <v>1323501</v>
      </c>
    </row>
    <row r="57" spans="1:4" s="3" customFormat="1" ht="33" customHeight="1" x14ac:dyDescent="0.25">
      <c r="A57" s="33">
        <v>54</v>
      </c>
      <c r="B57" s="12" t="s">
        <v>568</v>
      </c>
      <c r="C57" s="13" t="s">
        <v>569</v>
      </c>
      <c r="D57" s="22">
        <v>189000</v>
      </c>
    </row>
    <row r="58" spans="1:4" s="6" customFormat="1" x14ac:dyDescent="0.25">
      <c r="A58" s="33">
        <v>55</v>
      </c>
      <c r="B58" s="12" t="s">
        <v>570</v>
      </c>
      <c r="C58" s="12" t="s">
        <v>571</v>
      </c>
      <c r="D58" s="22">
        <v>479040</v>
      </c>
    </row>
    <row r="59" spans="1:4" s="3" customFormat="1" x14ac:dyDescent="0.25">
      <c r="A59" s="33">
        <v>56</v>
      </c>
      <c r="B59" s="12" t="s">
        <v>572</v>
      </c>
      <c r="C59" s="13" t="s">
        <v>573</v>
      </c>
      <c r="D59" s="22">
        <v>834084</v>
      </c>
    </row>
    <row r="60" spans="1:4" s="3" customFormat="1" x14ac:dyDescent="0.25">
      <c r="A60" s="33">
        <v>57</v>
      </c>
      <c r="B60" s="12" t="s">
        <v>572</v>
      </c>
      <c r="C60" s="13" t="s">
        <v>574</v>
      </c>
      <c r="D60" s="22">
        <v>968714.4</v>
      </c>
    </row>
    <row r="61" spans="1:4" s="3" customFormat="1" x14ac:dyDescent="0.25">
      <c r="A61" s="33">
        <v>58</v>
      </c>
      <c r="B61" s="12" t="s">
        <v>575</v>
      </c>
      <c r="C61" s="13" t="s">
        <v>576</v>
      </c>
      <c r="D61" s="22">
        <v>198000</v>
      </c>
    </row>
    <row r="62" spans="1:4" s="3" customFormat="1" x14ac:dyDescent="0.25">
      <c r="A62" s="33">
        <v>59</v>
      </c>
      <c r="B62" s="12" t="s">
        <v>577</v>
      </c>
      <c r="C62" s="13" t="s">
        <v>578</v>
      </c>
      <c r="D62" s="22">
        <v>955416</v>
      </c>
    </row>
    <row r="63" spans="1:4" s="3" customFormat="1" ht="33" x14ac:dyDescent="0.25">
      <c r="A63" s="33">
        <v>60</v>
      </c>
      <c r="B63" s="12" t="s">
        <v>579</v>
      </c>
      <c r="C63" s="13" t="s">
        <v>580</v>
      </c>
      <c r="D63" s="22">
        <v>906600</v>
      </c>
    </row>
    <row r="64" spans="1:4" s="3" customFormat="1" ht="33" x14ac:dyDescent="0.25">
      <c r="A64" s="33">
        <v>61</v>
      </c>
      <c r="B64" s="12" t="s">
        <v>581</v>
      </c>
      <c r="C64" s="13" t="s">
        <v>582</v>
      </c>
      <c r="D64" s="25">
        <v>2943000</v>
      </c>
    </row>
    <row r="65" spans="1:4" s="3" customFormat="1" x14ac:dyDescent="0.25">
      <c r="A65" s="33">
        <v>62</v>
      </c>
      <c r="B65" s="12" t="s">
        <v>583</v>
      </c>
      <c r="C65" s="13" t="s">
        <v>584</v>
      </c>
      <c r="D65" s="22">
        <v>403200</v>
      </c>
    </row>
    <row r="66" spans="1:4" s="3" customFormat="1" x14ac:dyDescent="0.25">
      <c r="A66" s="33">
        <v>63</v>
      </c>
      <c r="B66" s="12" t="s">
        <v>585</v>
      </c>
      <c r="C66" s="13" t="s">
        <v>586</v>
      </c>
      <c r="D66" s="22">
        <v>758709.42</v>
      </c>
    </row>
    <row r="67" spans="1:4" s="3" customFormat="1" ht="33" x14ac:dyDescent="0.25">
      <c r="A67" s="33">
        <v>64</v>
      </c>
      <c r="B67" s="12" t="s">
        <v>587</v>
      </c>
      <c r="C67" s="13" t="s">
        <v>588</v>
      </c>
      <c r="D67" s="22">
        <v>230400</v>
      </c>
    </row>
    <row r="68" spans="1:4" s="3" customFormat="1" x14ac:dyDescent="0.25">
      <c r="A68" s="33">
        <v>65</v>
      </c>
      <c r="B68" s="12" t="s">
        <v>589</v>
      </c>
      <c r="C68" s="13" t="s">
        <v>590</v>
      </c>
      <c r="D68" s="22">
        <v>316800</v>
      </c>
    </row>
    <row r="69" spans="1:4" s="3" customFormat="1" ht="49.5" x14ac:dyDescent="0.25">
      <c r="A69" s="33">
        <v>66</v>
      </c>
      <c r="B69" s="12" t="s">
        <v>591</v>
      </c>
      <c r="C69" s="12" t="s">
        <v>592</v>
      </c>
      <c r="D69" s="23">
        <v>9419760</v>
      </c>
    </row>
    <row r="70" spans="1:4" s="3" customFormat="1" ht="99" x14ac:dyDescent="0.25">
      <c r="A70" s="33">
        <v>67</v>
      </c>
      <c r="B70" s="12" t="s">
        <v>591</v>
      </c>
      <c r="C70" s="12" t="s">
        <v>593</v>
      </c>
      <c r="D70" s="23">
        <v>8851.5840000000007</v>
      </c>
    </row>
    <row r="71" spans="1:4" s="3" customFormat="1" ht="82.5" x14ac:dyDescent="0.25">
      <c r="A71" s="33">
        <v>68</v>
      </c>
      <c r="B71" s="12" t="s">
        <v>591</v>
      </c>
      <c r="C71" s="12" t="s">
        <v>594</v>
      </c>
      <c r="D71" s="23">
        <v>157228.75</v>
      </c>
    </row>
    <row r="72" spans="1:4" s="3" customFormat="1" ht="49.5" x14ac:dyDescent="0.25">
      <c r="A72" s="33">
        <v>69</v>
      </c>
      <c r="B72" s="12" t="s">
        <v>591</v>
      </c>
      <c r="C72" s="12" t="s">
        <v>595</v>
      </c>
      <c r="D72" s="23">
        <v>983149.2</v>
      </c>
    </row>
    <row r="73" spans="1:4" s="3" customFormat="1" ht="66" x14ac:dyDescent="0.25">
      <c r="A73" s="33">
        <v>70</v>
      </c>
      <c r="B73" s="12" t="s">
        <v>591</v>
      </c>
      <c r="C73" s="12" t="s">
        <v>596</v>
      </c>
      <c r="D73" s="23">
        <v>1440000</v>
      </c>
    </row>
    <row r="74" spans="1:4" s="3" customFormat="1" ht="66" x14ac:dyDescent="0.25">
      <c r="A74" s="33">
        <v>71</v>
      </c>
      <c r="B74" s="12" t="s">
        <v>591</v>
      </c>
      <c r="C74" s="12" t="s">
        <v>597</v>
      </c>
      <c r="D74" s="23">
        <v>1440000</v>
      </c>
    </row>
    <row r="75" spans="1:4" s="3" customFormat="1" ht="82.5" x14ac:dyDescent="0.25">
      <c r="A75" s="33">
        <v>72</v>
      </c>
      <c r="B75" s="12" t="s">
        <v>591</v>
      </c>
      <c r="C75" s="12" t="s">
        <v>598</v>
      </c>
      <c r="D75" s="23">
        <v>223777.2432</v>
      </c>
    </row>
    <row r="76" spans="1:4" s="3" customFormat="1" ht="66" x14ac:dyDescent="0.25">
      <c r="A76" s="33">
        <v>73</v>
      </c>
      <c r="B76" s="12" t="s">
        <v>591</v>
      </c>
      <c r="C76" s="12" t="s">
        <v>599</v>
      </c>
      <c r="D76" s="23">
        <v>1473000</v>
      </c>
    </row>
    <row r="77" spans="1:4" s="6" customFormat="1" ht="33" x14ac:dyDescent="0.25">
      <c r="A77" s="33">
        <v>74</v>
      </c>
      <c r="B77" s="12" t="s">
        <v>600</v>
      </c>
      <c r="C77" s="12" t="s">
        <v>601</v>
      </c>
      <c r="D77" s="23">
        <v>565614.97</v>
      </c>
    </row>
    <row r="78" spans="1:4" s="6" customFormat="1" ht="33" x14ac:dyDescent="0.25">
      <c r="A78" s="33">
        <v>75</v>
      </c>
      <c r="B78" s="12" t="s">
        <v>602</v>
      </c>
      <c r="C78" s="12" t="s">
        <v>603</v>
      </c>
      <c r="D78" s="23">
        <v>498027.77</v>
      </c>
    </row>
    <row r="79" spans="1:4" s="6" customFormat="1" ht="33" x14ac:dyDescent="0.25">
      <c r="A79" s="33">
        <v>76</v>
      </c>
      <c r="B79" s="12" t="s">
        <v>604</v>
      </c>
      <c r="C79" s="12" t="s">
        <v>605</v>
      </c>
      <c r="D79" s="23">
        <v>31948.91</v>
      </c>
    </row>
    <row r="80" spans="1:4" s="6" customFormat="1" ht="33" x14ac:dyDescent="0.25">
      <c r="A80" s="33">
        <v>77</v>
      </c>
      <c r="B80" s="12" t="s">
        <v>604</v>
      </c>
      <c r="C80" s="12" t="s">
        <v>606</v>
      </c>
      <c r="D80" s="23">
        <v>324000</v>
      </c>
    </row>
    <row r="81" spans="1:4" s="6" customFormat="1" ht="49.5" x14ac:dyDescent="0.25">
      <c r="A81" s="33">
        <v>78</v>
      </c>
      <c r="B81" s="12" t="s">
        <v>607</v>
      </c>
      <c r="C81" s="12" t="s">
        <v>608</v>
      </c>
      <c r="D81" s="23">
        <v>6462.72</v>
      </c>
    </row>
    <row r="82" spans="1:4" s="6" customFormat="1" ht="33" x14ac:dyDescent="0.25">
      <c r="A82" s="33">
        <v>79</v>
      </c>
      <c r="B82" s="12" t="s">
        <v>111</v>
      </c>
      <c r="C82" s="12" t="s">
        <v>609</v>
      </c>
      <c r="D82" s="23">
        <v>76904.06</v>
      </c>
    </row>
    <row r="83" spans="1:4" s="6" customFormat="1" ht="33" x14ac:dyDescent="0.25">
      <c r="A83" s="33">
        <v>80</v>
      </c>
      <c r="B83" s="12" t="s">
        <v>111</v>
      </c>
      <c r="C83" s="12" t="s">
        <v>610</v>
      </c>
      <c r="D83" s="23">
        <v>74497.490000000005</v>
      </c>
    </row>
    <row r="84" spans="1:4" s="6" customFormat="1" ht="49.5" x14ac:dyDescent="0.25">
      <c r="A84" s="33">
        <v>81</v>
      </c>
      <c r="B84" s="12" t="s">
        <v>611</v>
      </c>
      <c r="C84" s="12" t="s">
        <v>612</v>
      </c>
      <c r="D84" s="23">
        <v>164338.56</v>
      </c>
    </row>
    <row r="85" spans="1:4" s="6" customFormat="1" ht="49.5" x14ac:dyDescent="0.25">
      <c r="A85" s="33">
        <v>82</v>
      </c>
      <c r="B85" s="12" t="s">
        <v>611</v>
      </c>
      <c r="C85" s="12" t="s">
        <v>613</v>
      </c>
      <c r="D85" s="23">
        <v>146012.69</v>
      </c>
    </row>
    <row r="86" spans="1:4" s="6" customFormat="1" ht="33" x14ac:dyDescent="0.25">
      <c r="A86" s="33">
        <v>83</v>
      </c>
      <c r="B86" s="12" t="s">
        <v>614</v>
      </c>
      <c r="C86" s="12" t="s">
        <v>615</v>
      </c>
      <c r="D86" s="23">
        <v>80920.929999999993</v>
      </c>
    </row>
    <row r="87" spans="1:4" s="7" customFormat="1" ht="33" x14ac:dyDescent="0.25">
      <c r="A87" s="33">
        <v>84</v>
      </c>
      <c r="B87" s="11" t="s">
        <v>111</v>
      </c>
      <c r="C87" s="12" t="s">
        <v>112</v>
      </c>
      <c r="D87" s="23">
        <v>126000</v>
      </c>
    </row>
    <row r="88" spans="1:4" s="7" customFormat="1" ht="33" x14ac:dyDescent="0.25">
      <c r="A88" s="33">
        <v>85</v>
      </c>
      <c r="B88" s="11" t="s">
        <v>111</v>
      </c>
      <c r="C88" s="12" t="s">
        <v>113</v>
      </c>
      <c r="D88" s="23">
        <v>117000</v>
      </c>
    </row>
    <row r="89" spans="1:4" s="7" customFormat="1" ht="33" x14ac:dyDescent="0.25">
      <c r="A89" s="33">
        <v>86</v>
      </c>
      <c r="B89" s="11" t="s">
        <v>111</v>
      </c>
      <c r="C89" s="12" t="s">
        <v>114</v>
      </c>
      <c r="D89" s="23">
        <v>126000</v>
      </c>
    </row>
    <row r="90" spans="1:4" s="7" customFormat="1" ht="33" x14ac:dyDescent="0.25">
      <c r="A90" s="33">
        <v>87</v>
      </c>
      <c r="B90" s="12" t="s">
        <v>115</v>
      </c>
      <c r="C90" s="12" t="s">
        <v>116</v>
      </c>
      <c r="D90" s="24">
        <f>607510*1.2</f>
        <v>729012</v>
      </c>
    </row>
    <row r="91" spans="1:4" s="7" customFormat="1" ht="33" x14ac:dyDescent="0.25">
      <c r="A91" s="33">
        <v>88</v>
      </c>
      <c r="B91" s="12" t="s">
        <v>115</v>
      </c>
      <c r="C91" s="12" t="s">
        <v>117</v>
      </c>
      <c r="D91" s="24">
        <f>201960*1.2</f>
        <v>242352</v>
      </c>
    </row>
    <row r="92" spans="1:4" s="7" customFormat="1" ht="49.5" x14ac:dyDescent="0.25">
      <c r="A92" s="33">
        <v>89</v>
      </c>
      <c r="B92" s="11" t="s">
        <v>118</v>
      </c>
      <c r="C92" s="12" t="s">
        <v>119</v>
      </c>
      <c r="D92" s="23">
        <v>420000</v>
      </c>
    </row>
    <row r="93" spans="1:4" s="7" customFormat="1" ht="33" x14ac:dyDescent="0.25">
      <c r="A93" s="33">
        <v>90</v>
      </c>
      <c r="B93" s="12" t="s">
        <v>120</v>
      </c>
      <c r="C93" s="12" t="s">
        <v>121</v>
      </c>
      <c r="D93" s="23">
        <v>7200</v>
      </c>
    </row>
    <row r="94" spans="1:4" ht="33" x14ac:dyDescent="0.25">
      <c r="A94" s="33">
        <v>91</v>
      </c>
      <c r="B94" s="12" t="s">
        <v>122</v>
      </c>
      <c r="C94" s="12" t="s">
        <v>123</v>
      </c>
      <c r="D94" s="23">
        <v>33588</v>
      </c>
    </row>
    <row r="95" spans="1:4" s="7" customFormat="1" ht="33" x14ac:dyDescent="0.25">
      <c r="A95" s="33">
        <v>92</v>
      </c>
      <c r="B95" s="12" t="s">
        <v>125</v>
      </c>
      <c r="C95" s="12" t="s">
        <v>126</v>
      </c>
      <c r="D95" s="23">
        <v>75000</v>
      </c>
    </row>
    <row r="96" spans="1:4" s="7" customFormat="1" ht="33" x14ac:dyDescent="0.25">
      <c r="A96" s="33">
        <v>93</v>
      </c>
      <c r="B96" s="12" t="s">
        <v>127</v>
      </c>
      <c r="C96" s="12" t="s">
        <v>128</v>
      </c>
      <c r="D96" s="23">
        <v>23760</v>
      </c>
    </row>
    <row r="97" spans="1:5" s="7" customFormat="1" ht="99" x14ac:dyDescent="0.25">
      <c r="A97" s="33">
        <v>94</v>
      </c>
      <c r="B97" s="12" t="s">
        <v>129</v>
      </c>
      <c r="C97" s="12" t="s">
        <v>130</v>
      </c>
      <c r="D97" s="23">
        <v>700000</v>
      </c>
    </row>
    <row r="98" spans="1:5" s="7" customFormat="1" ht="33" x14ac:dyDescent="0.25">
      <c r="A98" s="33">
        <v>95</v>
      </c>
      <c r="B98" s="12" t="s">
        <v>131</v>
      </c>
      <c r="C98" s="12" t="s">
        <v>132</v>
      </c>
      <c r="D98" s="23">
        <v>40000</v>
      </c>
    </row>
    <row r="99" spans="1:5" s="7" customFormat="1" ht="33" x14ac:dyDescent="0.25">
      <c r="A99" s="33">
        <v>96</v>
      </c>
      <c r="B99" s="12" t="s">
        <v>131</v>
      </c>
      <c r="C99" s="12" t="s">
        <v>133</v>
      </c>
      <c r="D99" s="23">
        <v>42000</v>
      </c>
    </row>
    <row r="100" spans="1:5" s="7" customFormat="1" ht="33" x14ac:dyDescent="0.25">
      <c r="A100" s="33">
        <v>97</v>
      </c>
      <c r="B100" s="12" t="s">
        <v>134</v>
      </c>
      <c r="C100" s="12" t="s">
        <v>135</v>
      </c>
      <c r="D100" s="23">
        <v>34000</v>
      </c>
    </row>
    <row r="101" spans="1:5" s="7" customFormat="1" ht="33" x14ac:dyDescent="0.25">
      <c r="A101" s="33">
        <v>98</v>
      </c>
      <c r="B101" s="12" t="s">
        <v>134</v>
      </c>
      <c r="C101" s="12" t="s">
        <v>136</v>
      </c>
      <c r="D101" s="23">
        <v>230000</v>
      </c>
      <c r="E101" s="32" t="s">
        <v>687</v>
      </c>
    </row>
    <row r="102" spans="1:5" s="7" customFormat="1" ht="33" x14ac:dyDescent="0.25">
      <c r="A102" s="33">
        <v>99</v>
      </c>
      <c r="B102" s="12" t="s">
        <v>134</v>
      </c>
      <c r="C102" s="12" t="s">
        <v>137</v>
      </c>
      <c r="D102" s="23">
        <v>37000</v>
      </c>
      <c r="E102" s="32"/>
    </row>
    <row r="103" spans="1:5" s="7" customFormat="1" ht="33" x14ac:dyDescent="0.25">
      <c r="A103" s="33">
        <v>100</v>
      </c>
      <c r="B103" s="12" t="s">
        <v>134</v>
      </c>
      <c r="C103" s="12" t="s">
        <v>138</v>
      </c>
      <c r="D103" s="23">
        <v>15000</v>
      </c>
      <c r="E103" s="32" t="s">
        <v>687</v>
      </c>
    </row>
    <row r="104" spans="1:5" s="7" customFormat="1" ht="33" x14ac:dyDescent="0.25">
      <c r="A104" s="33">
        <v>101</v>
      </c>
      <c r="B104" s="12" t="s">
        <v>139</v>
      </c>
      <c r="C104" s="12" t="s">
        <v>140</v>
      </c>
      <c r="D104" s="23">
        <v>9333.07</v>
      </c>
    </row>
    <row r="105" spans="1:5" s="7" customFormat="1" ht="49.5" x14ac:dyDescent="0.25">
      <c r="A105" s="33">
        <v>102</v>
      </c>
      <c r="B105" s="12" t="s">
        <v>139</v>
      </c>
      <c r="C105" s="12" t="s">
        <v>141</v>
      </c>
      <c r="D105" s="23">
        <v>86184.05</v>
      </c>
    </row>
    <row r="106" spans="1:5" s="7" customFormat="1" ht="33" x14ac:dyDescent="0.25">
      <c r="A106" s="33">
        <v>103</v>
      </c>
      <c r="B106" s="12" t="s">
        <v>134</v>
      </c>
      <c r="C106" s="12" t="s">
        <v>142</v>
      </c>
      <c r="D106" s="23">
        <v>195000</v>
      </c>
    </row>
    <row r="107" spans="1:5" s="7" customFormat="1" ht="33" x14ac:dyDescent="0.25">
      <c r="A107" s="33">
        <v>104</v>
      </c>
      <c r="B107" s="12" t="s">
        <v>143</v>
      </c>
      <c r="C107" s="12" t="s">
        <v>144</v>
      </c>
      <c r="D107" s="23">
        <v>284880</v>
      </c>
    </row>
    <row r="108" spans="1:5" s="7" customFormat="1" ht="33" x14ac:dyDescent="0.25">
      <c r="A108" s="33">
        <v>105</v>
      </c>
      <c r="B108" s="12" t="s">
        <v>145</v>
      </c>
      <c r="C108" s="12" t="s">
        <v>146</v>
      </c>
      <c r="D108" s="23">
        <v>407937.6</v>
      </c>
    </row>
    <row r="109" spans="1:5" x14ac:dyDescent="0.25">
      <c r="A109" s="33">
        <v>106</v>
      </c>
      <c r="B109" s="12" t="s">
        <v>147</v>
      </c>
      <c r="C109" s="12" t="s">
        <v>148</v>
      </c>
      <c r="D109" s="23">
        <v>444000</v>
      </c>
    </row>
    <row r="110" spans="1:5" x14ac:dyDescent="0.25">
      <c r="A110" s="33">
        <v>107</v>
      </c>
      <c r="B110" s="12" t="s">
        <v>149</v>
      </c>
      <c r="C110" s="12" t="s">
        <v>150</v>
      </c>
      <c r="D110" s="23">
        <v>31600</v>
      </c>
    </row>
    <row r="111" spans="1:5" ht="33" x14ac:dyDescent="0.25">
      <c r="A111" s="33">
        <v>108</v>
      </c>
      <c r="B111" s="12" t="s">
        <v>151</v>
      </c>
      <c r="C111" s="12" t="s">
        <v>152</v>
      </c>
      <c r="D111" s="23">
        <v>1197838.44</v>
      </c>
    </row>
    <row r="112" spans="1:5" x14ac:dyDescent="0.25">
      <c r="A112" s="33">
        <v>109</v>
      </c>
      <c r="B112" s="12" t="s">
        <v>153</v>
      </c>
      <c r="C112" s="12" t="s">
        <v>31</v>
      </c>
      <c r="D112" s="23">
        <v>3585000</v>
      </c>
    </row>
    <row r="113" spans="1:4" ht="33" x14ac:dyDescent="0.25">
      <c r="A113" s="33">
        <v>110</v>
      </c>
      <c r="B113" s="12" t="s">
        <v>154</v>
      </c>
      <c r="C113" s="12" t="s">
        <v>155</v>
      </c>
      <c r="D113" s="23">
        <v>361377</v>
      </c>
    </row>
    <row r="114" spans="1:4" x14ac:dyDescent="0.25">
      <c r="A114" s="33">
        <v>111</v>
      </c>
      <c r="B114" s="12" t="s">
        <v>82</v>
      </c>
      <c r="C114" s="12" t="s">
        <v>156</v>
      </c>
      <c r="D114" s="23">
        <v>2592564</v>
      </c>
    </row>
    <row r="115" spans="1:4" x14ac:dyDescent="0.25">
      <c r="A115" s="33">
        <v>112</v>
      </c>
      <c r="B115" s="12" t="s">
        <v>157</v>
      </c>
      <c r="C115" s="12" t="s">
        <v>158</v>
      </c>
      <c r="D115" s="23">
        <v>1523644.8</v>
      </c>
    </row>
    <row r="116" spans="1:4" ht="33" x14ac:dyDescent="0.25">
      <c r="A116" s="33">
        <v>113</v>
      </c>
      <c r="B116" s="12" t="s">
        <v>86</v>
      </c>
      <c r="C116" s="12" t="s">
        <v>159</v>
      </c>
      <c r="D116" s="23">
        <v>1835124</v>
      </c>
    </row>
    <row r="117" spans="1:4" ht="33" x14ac:dyDescent="0.25">
      <c r="A117" s="33">
        <v>114</v>
      </c>
      <c r="B117" s="12" t="s">
        <v>36</v>
      </c>
      <c r="C117" s="12" t="s">
        <v>160</v>
      </c>
      <c r="D117" s="23">
        <f>421944+3324721.87</f>
        <v>3746665.87</v>
      </c>
    </row>
    <row r="118" spans="1:4" ht="33" x14ac:dyDescent="0.25">
      <c r="A118" s="33">
        <v>115</v>
      </c>
      <c r="B118" s="12" t="s">
        <v>161</v>
      </c>
      <c r="C118" s="12" t="s">
        <v>162</v>
      </c>
      <c r="D118" s="23">
        <v>458040</v>
      </c>
    </row>
    <row r="119" spans="1:4" x14ac:dyDescent="0.25">
      <c r="A119" s="33">
        <v>116</v>
      </c>
      <c r="B119" s="12" t="s">
        <v>163</v>
      </c>
      <c r="C119" s="12" t="s">
        <v>164</v>
      </c>
      <c r="D119" s="23">
        <v>44318.400000000001</v>
      </c>
    </row>
    <row r="120" spans="1:4" ht="33" x14ac:dyDescent="0.25">
      <c r="A120" s="33">
        <v>117</v>
      </c>
      <c r="B120" s="12" t="s">
        <v>165</v>
      </c>
      <c r="C120" s="12" t="s">
        <v>166</v>
      </c>
      <c r="D120" s="23">
        <v>1194123</v>
      </c>
    </row>
    <row r="121" spans="1:4" ht="33" x14ac:dyDescent="0.25">
      <c r="A121" s="33">
        <v>118</v>
      </c>
      <c r="B121" s="12" t="s">
        <v>167</v>
      </c>
      <c r="C121" s="12" t="s">
        <v>168</v>
      </c>
      <c r="D121" s="23">
        <v>165000</v>
      </c>
    </row>
    <row r="122" spans="1:4" ht="33" x14ac:dyDescent="0.25">
      <c r="A122" s="33">
        <v>119</v>
      </c>
      <c r="B122" s="12" t="s">
        <v>169</v>
      </c>
      <c r="C122" s="12" t="s">
        <v>170</v>
      </c>
      <c r="D122" s="23">
        <v>219771</v>
      </c>
    </row>
    <row r="123" spans="1:4" ht="33" x14ac:dyDescent="0.25">
      <c r="A123" s="33">
        <v>120</v>
      </c>
      <c r="B123" s="12" t="s">
        <v>171</v>
      </c>
      <c r="C123" s="12" t="s">
        <v>172</v>
      </c>
      <c r="D123" s="23">
        <f>1485000+1128261.6</f>
        <v>2613261.6</v>
      </c>
    </row>
    <row r="124" spans="1:4" ht="33" x14ac:dyDescent="0.25">
      <c r="A124" s="33">
        <v>121</v>
      </c>
      <c r="B124" s="12" t="s">
        <v>173</v>
      </c>
      <c r="C124" s="12" t="s">
        <v>174</v>
      </c>
      <c r="D124" s="23">
        <v>463694.4</v>
      </c>
    </row>
    <row r="125" spans="1:4" ht="33" x14ac:dyDescent="0.25">
      <c r="A125" s="33">
        <v>122</v>
      </c>
      <c r="B125" s="12" t="s">
        <v>173</v>
      </c>
      <c r="C125" s="12" t="s">
        <v>175</v>
      </c>
      <c r="D125" s="23">
        <f>205395.5+463694.4</f>
        <v>669089.9</v>
      </c>
    </row>
    <row r="126" spans="1:4" ht="33" x14ac:dyDescent="0.25">
      <c r="A126" s="33">
        <v>123</v>
      </c>
      <c r="B126" s="12" t="s">
        <v>176</v>
      </c>
      <c r="C126" s="12" t="s">
        <v>177</v>
      </c>
      <c r="D126" s="23">
        <v>90000</v>
      </c>
    </row>
    <row r="127" spans="1:4" x14ac:dyDescent="0.25">
      <c r="A127" s="33">
        <v>124</v>
      </c>
      <c r="B127" s="12" t="s">
        <v>178</v>
      </c>
      <c r="C127" s="12" t="s">
        <v>179</v>
      </c>
      <c r="D127" s="23">
        <v>2366160</v>
      </c>
    </row>
    <row r="128" spans="1:4" x14ac:dyDescent="0.25">
      <c r="A128" s="33">
        <v>125</v>
      </c>
      <c r="B128" s="12" t="s">
        <v>178</v>
      </c>
      <c r="C128" s="12" t="s">
        <v>180</v>
      </c>
      <c r="D128" s="23">
        <v>2715720</v>
      </c>
    </row>
    <row r="129" spans="1:4" ht="33" x14ac:dyDescent="0.25">
      <c r="A129" s="33">
        <v>126</v>
      </c>
      <c r="B129" s="12" t="s">
        <v>181</v>
      </c>
      <c r="C129" s="12" t="s">
        <v>182</v>
      </c>
      <c r="D129" s="23">
        <v>4437152.4000000004</v>
      </c>
    </row>
    <row r="130" spans="1:4" x14ac:dyDescent="0.25">
      <c r="A130" s="33">
        <v>127</v>
      </c>
      <c r="B130" s="12" t="s">
        <v>183</v>
      </c>
      <c r="C130" s="12" t="s">
        <v>184</v>
      </c>
      <c r="D130" s="23">
        <v>61110</v>
      </c>
    </row>
    <row r="131" spans="1:4" ht="33" x14ac:dyDescent="0.25">
      <c r="A131" s="33">
        <v>128</v>
      </c>
      <c r="B131" s="12" t="s">
        <v>185</v>
      </c>
      <c r="C131" s="12" t="s">
        <v>186</v>
      </c>
      <c r="D131" s="23">
        <v>370165.2</v>
      </c>
    </row>
    <row r="132" spans="1:4" ht="33" x14ac:dyDescent="0.25">
      <c r="A132" s="33">
        <v>129</v>
      </c>
      <c r="B132" s="12" t="s">
        <v>38</v>
      </c>
      <c r="C132" s="12" t="s">
        <v>187</v>
      </c>
      <c r="D132" s="23">
        <v>3503100</v>
      </c>
    </row>
    <row r="133" spans="1:4" x14ac:dyDescent="0.25">
      <c r="A133" s="33">
        <v>130</v>
      </c>
      <c r="B133" s="12" t="s">
        <v>188</v>
      </c>
      <c r="C133" s="12" t="s">
        <v>189</v>
      </c>
      <c r="D133" s="23">
        <v>730450.8</v>
      </c>
    </row>
    <row r="134" spans="1:4" x14ac:dyDescent="0.25">
      <c r="A134" s="33">
        <v>131</v>
      </c>
      <c r="B134" s="12" t="s">
        <v>49</v>
      </c>
      <c r="C134" s="12" t="s">
        <v>190</v>
      </c>
      <c r="D134" s="23">
        <v>2758817.64</v>
      </c>
    </row>
    <row r="135" spans="1:4" x14ac:dyDescent="0.25">
      <c r="A135" s="33">
        <v>132</v>
      </c>
      <c r="B135" s="12" t="s">
        <v>96</v>
      </c>
      <c r="C135" s="12" t="s">
        <v>191</v>
      </c>
      <c r="D135" s="23">
        <v>985758</v>
      </c>
    </row>
    <row r="136" spans="1:4" x14ac:dyDescent="0.25">
      <c r="A136" s="33">
        <v>133</v>
      </c>
      <c r="B136" s="12" t="s">
        <v>192</v>
      </c>
      <c r="C136" s="12" t="s">
        <v>193</v>
      </c>
      <c r="D136" s="23">
        <v>4772402.4000000004</v>
      </c>
    </row>
    <row r="137" spans="1:4" x14ac:dyDescent="0.25">
      <c r="A137" s="33">
        <v>134</v>
      </c>
      <c r="B137" s="12" t="s">
        <v>194</v>
      </c>
      <c r="C137" s="12" t="s">
        <v>195</v>
      </c>
      <c r="D137" s="23">
        <v>24720</v>
      </c>
    </row>
    <row r="138" spans="1:4" ht="33" x14ac:dyDescent="0.25">
      <c r="A138" s="33">
        <v>135</v>
      </c>
      <c r="B138" s="12" t="s">
        <v>196</v>
      </c>
      <c r="C138" s="12" t="s">
        <v>197</v>
      </c>
      <c r="D138" s="23">
        <v>15068.4</v>
      </c>
    </row>
    <row r="139" spans="1:4" ht="33" x14ac:dyDescent="0.25">
      <c r="A139" s="33">
        <v>136</v>
      </c>
      <c r="B139" s="12" t="s">
        <v>198</v>
      </c>
      <c r="C139" s="12" t="s">
        <v>199</v>
      </c>
      <c r="D139" s="23">
        <v>1157631.6000000001</v>
      </c>
    </row>
    <row r="140" spans="1:4" x14ac:dyDescent="0.25">
      <c r="A140" s="33">
        <v>137</v>
      </c>
      <c r="B140" s="12" t="s">
        <v>87</v>
      </c>
      <c r="C140" s="12" t="s">
        <v>200</v>
      </c>
      <c r="D140" s="23">
        <f>927024.84*1.2</f>
        <v>1112429.808</v>
      </c>
    </row>
    <row r="141" spans="1:4" x14ac:dyDescent="0.25">
      <c r="A141" s="33">
        <v>138</v>
      </c>
      <c r="B141" s="12" t="s">
        <v>171</v>
      </c>
      <c r="C141" s="12" t="s">
        <v>201</v>
      </c>
      <c r="D141" s="23">
        <f>940218*1.2</f>
        <v>1128261.5999999999</v>
      </c>
    </row>
    <row r="142" spans="1:4" ht="33" x14ac:dyDescent="0.25">
      <c r="A142" s="33">
        <v>139</v>
      </c>
      <c r="B142" s="12" t="s">
        <v>202</v>
      </c>
      <c r="C142" s="12" t="s">
        <v>203</v>
      </c>
      <c r="D142" s="23">
        <v>7127119.9199999999</v>
      </c>
    </row>
    <row r="143" spans="1:4" ht="33" x14ac:dyDescent="0.25">
      <c r="A143" s="33">
        <v>140</v>
      </c>
      <c r="B143" s="12" t="s">
        <v>202</v>
      </c>
      <c r="C143" s="12" t="s">
        <v>204</v>
      </c>
      <c r="D143" s="23">
        <v>985758</v>
      </c>
    </row>
    <row r="144" spans="1:4" ht="33" x14ac:dyDescent="0.25">
      <c r="A144" s="33">
        <v>141</v>
      </c>
      <c r="B144" s="12" t="s">
        <v>173</v>
      </c>
      <c r="C144" s="12" t="s">
        <v>205</v>
      </c>
      <c r="D144" s="23">
        <f>205395.5</f>
        <v>205395.5</v>
      </c>
    </row>
    <row r="145" spans="1:4" x14ac:dyDescent="0.25">
      <c r="A145" s="33">
        <v>142</v>
      </c>
      <c r="B145" s="12" t="s">
        <v>206</v>
      </c>
      <c r="C145" s="12" t="s">
        <v>207</v>
      </c>
      <c r="D145" s="23">
        <v>1392642</v>
      </c>
    </row>
    <row r="146" spans="1:4" x14ac:dyDescent="0.25">
      <c r="A146" s="33">
        <v>143</v>
      </c>
      <c r="B146" s="12" t="s">
        <v>208</v>
      </c>
      <c r="C146" s="12" t="s">
        <v>209</v>
      </c>
      <c r="D146" s="23">
        <v>197124</v>
      </c>
    </row>
    <row r="147" spans="1:4" ht="33" x14ac:dyDescent="0.25">
      <c r="A147" s="33">
        <v>144</v>
      </c>
      <c r="B147" s="12" t="s">
        <v>210</v>
      </c>
      <c r="C147" s="12" t="s">
        <v>211</v>
      </c>
      <c r="D147" s="23">
        <v>842700</v>
      </c>
    </row>
    <row r="148" spans="1:4" x14ac:dyDescent="0.25">
      <c r="A148" s="33">
        <v>145</v>
      </c>
      <c r="B148" s="12" t="s">
        <v>26</v>
      </c>
      <c r="C148" s="12" t="s">
        <v>212</v>
      </c>
      <c r="D148" s="23">
        <v>190289.2</v>
      </c>
    </row>
    <row r="149" spans="1:4" ht="33" x14ac:dyDescent="0.25">
      <c r="A149" s="33">
        <v>146</v>
      </c>
      <c r="B149" s="12" t="s">
        <v>213</v>
      </c>
      <c r="C149" s="12" t="s">
        <v>214</v>
      </c>
      <c r="D149" s="23">
        <v>9216360</v>
      </c>
    </row>
    <row r="150" spans="1:4" x14ac:dyDescent="0.25">
      <c r="A150" s="33">
        <v>147</v>
      </c>
      <c r="B150" s="12" t="s">
        <v>213</v>
      </c>
      <c r="C150" s="12" t="s">
        <v>215</v>
      </c>
      <c r="D150" s="23">
        <v>3261840</v>
      </c>
    </row>
    <row r="151" spans="1:4" x14ac:dyDescent="0.25">
      <c r="A151" s="33">
        <v>148</v>
      </c>
      <c r="B151" s="12" t="s">
        <v>216</v>
      </c>
      <c r="C151" s="12" t="s">
        <v>217</v>
      </c>
      <c r="D151" s="23">
        <v>33840</v>
      </c>
    </row>
    <row r="152" spans="1:4" x14ac:dyDescent="0.25">
      <c r="A152" s="33">
        <v>149</v>
      </c>
      <c r="B152" s="12" t="s">
        <v>153</v>
      </c>
      <c r="C152" s="12" t="s">
        <v>218</v>
      </c>
      <c r="D152" s="23">
        <v>358860</v>
      </c>
    </row>
    <row r="153" spans="1:4" x14ac:dyDescent="0.25">
      <c r="A153" s="33">
        <v>150</v>
      </c>
      <c r="B153" s="12" t="s">
        <v>219</v>
      </c>
      <c r="C153" s="12" t="s">
        <v>220</v>
      </c>
      <c r="D153" s="23">
        <v>454752</v>
      </c>
    </row>
    <row r="154" spans="1:4" x14ac:dyDescent="0.25">
      <c r="A154" s="33">
        <v>151</v>
      </c>
      <c r="B154" s="12" t="s">
        <v>221</v>
      </c>
      <c r="C154" s="12" t="s">
        <v>222</v>
      </c>
      <c r="D154" s="23">
        <v>1948802</v>
      </c>
    </row>
    <row r="155" spans="1:4" s="7" customFormat="1" ht="33" x14ac:dyDescent="0.25">
      <c r="A155" s="33">
        <v>152</v>
      </c>
      <c r="B155" s="12" t="s">
        <v>223</v>
      </c>
      <c r="C155" s="12" t="s">
        <v>224</v>
      </c>
      <c r="D155" s="23">
        <v>126570</v>
      </c>
    </row>
    <row r="156" spans="1:4" x14ac:dyDescent="0.25">
      <c r="A156" s="33">
        <v>153</v>
      </c>
      <c r="B156" s="12" t="s">
        <v>225</v>
      </c>
      <c r="C156" s="12" t="s">
        <v>226</v>
      </c>
      <c r="D156" s="23">
        <v>1214000</v>
      </c>
    </row>
    <row r="157" spans="1:4" x14ac:dyDescent="0.25">
      <c r="A157" s="33">
        <v>154</v>
      </c>
      <c r="B157" s="12" t="s">
        <v>227</v>
      </c>
      <c r="C157" s="12" t="s">
        <v>228</v>
      </c>
      <c r="D157" s="23">
        <v>516000</v>
      </c>
    </row>
    <row r="158" spans="1:4" ht="33" x14ac:dyDescent="0.25">
      <c r="A158" s="33">
        <v>155</v>
      </c>
      <c r="B158" s="12" t="s">
        <v>38</v>
      </c>
      <c r="C158" s="12" t="s">
        <v>229</v>
      </c>
      <c r="D158" s="23">
        <v>4586310</v>
      </c>
    </row>
    <row r="159" spans="1:4" ht="33" x14ac:dyDescent="0.25">
      <c r="A159" s="33">
        <v>156</v>
      </c>
      <c r="B159" s="12" t="s">
        <v>41</v>
      </c>
      <c r="C159" s="12" t="s">
        <v>230</v>
      </c>
      <c r="D159" s="23">
        <v>5525856</v>
      </c>
    </row>
    <row r="160" spans="1:4" x14ac:dyDescent="0.25">
      <c r="A160" s="33">
        <v>157</v>
      </c>
      <c r="B160" s="12" t="s">
        <v>188</v>
      </c>
      <c r="C160" s="12" t="s">
        <v>231</v>
      </c>
      <c r="D160" s="23">
        <v>1818148.8</v>
      </c>
    </row>
    <row r="161" spans="1:4" x14ac:dyDescent="0.25">
      <c r="A161" s="33">
        <v>158</v>
      </c>
      <c r="B161" s="12" t="s">
        <v>232</v>
      </c>
      <c r="C161" s="12" t="s">
        <v>233</v>
      </c>
      <c r="D161" s="23">
        <v>756000</v>
      </c>
    </row>
    <row r="162" spans="1:4" x14ac:dyDescent="0.25">
      <c r="A162" s="33">
        <v>159</v>
      </c>
      <c r="B162" s="12" t="s">
        <v>232</v>
      </c>
      <c r="C162" s="12" t="s">
        <v>234</v>
      </c>
      <c r="D162" s="23">
        <v>647574</v>
      </c>
    </row>
    <row r="163" spans="1:4" x14ac:dyDescent="0.25">
      <c r="A163" s="33">
        <v>160</v>
      </c>
      <c r="B163" s="12" t="s">
        <v>232</v>
      </c>
      <c r="C163" s="12" t="s">
        <v>235</v>
      </c>
      <c r="D163" s="23">
        <v>729909.6</v>
      </c>
    </row>
    <row r="164" spans="1:4" x14ac:dyDescent="0.25">
      <c r="A164" s="33">
        <v>161</v>
      </c>
      <c r="B164" s="12" t="s">
        <v>236</v>
      </c>
      <c r="C164" s="12" t="s">
        <v>237</v>
      </c>
      <c r="D164" s="23">
        <v>844698</v>
      </c>
    </row>
    <row r="165" spans="1:4" x14ac:dyDescent="0.25">
      <c r="A165" s="33">
        <v>162</v>
      </c>
      <c r="B165" s="12" t="s">
        <v>96</v>
      </c>
      <c r="C165" s="12" t="s">
        <v>238</v>
      </c>
      <c r="D165" s="23">
        <v>1161123.6000000001</v>
      </c>
    </row>
    <row r="166" spans="1:4" x14ac:dyDescent="0.25">
      <c r="A166" s="33">
        <v>163</v>
      </c>
      <c r="B166" s="12" t="s">
        <v>96</v>
      </c>
      <c r="C166" s="12" t="s">
        <v>239</v>
      </c>
      <c r="D166" s="23">
        <v>4462836</v>
      </c>
    </row>
    <row r="167" spans="1:4" x14ac:dyDescent="0.25">
      <c r="A167" s="33">
        <v>164</v>
      </c>
      <c r="B167" s="12" t="s">
        <v>240</v>
      </c>
      <c r="C167" s="12" t="s">
        <v>241</v>
      </c>
      <c r="D167" s="23">
        <v>2421238.2000000002</v>
      </c>
    </row>
    <row r="168" spans="1:4" x14ac:dyDescent="0.25">
      <c r="A168" s="33">
        <v>165</v>
      </c>
      <c r="B168" s="12" t="s">
        <v>242</v>
      </c>
      <c r="C168" s="12" t="s">
        <v>243</v>
      </c>
      <c r="D168" s="23">
        <v>1424976</v>
      </c>
    </row>
    <row r="169" spans="1:4" ht="33" x14ac:dyDescent="0.25">
      <c r="A169" s="33">
        <v>166</v>
      </c>
      <c r="B169" s="12" t="s">
        <v>244</v>
      </c>
      <c r="C169" s="12" t="s">
        <v>245</v>
      </c>
      <c r="D169" s="23">
        <v>799848</v>
      </c>
    </row>
    <row r="170" spans="1:4" x14ac:dyDescent="0.25">
      <c r="A170" s="33">
        <v>167</v>
      </c>
      <c r="B170" s="12" t="s">
        <v>246</v>
      </c>
      <c r="C170" s="12" t="s">
        <v>247</v>
      </c>
      <c r="D170" s="23">
        <v>3000000</v>
      </c>
    </row>
    <row r="171" spans="1:4" x14ac:dyDescent="0.25">
      <c r="A171" s="33">
        <v>168</v>
      </c>
      <c r="B171" s="12" t="s">
        <v>248</v>
      </c>
      <c r="C171" s="12" t="s">
        <v>249</v>
      </c>
      <c r="D171" s="23">
        <v>669072</v>
      </c>
    </row>
    <row r="172" spans="1:4" x14ac:dyDescent="0.25">
      <c r="A172" s="33">
        <v>169</v>
      </c>
      <c r="B172" s="12" t="s">
        <v>250</v>
      </c>
      <c r="C172" s="12" t="s">
        <v>251</v>
      </c>
      <c r="D172" s="23">
        <v>54600</v>
      </c>
    </row>
    <row r="173" spans="1:4" x14ac:dyDescent="0.25">
      <c r="A173" s="33">
        <v>170</v>
      </c>
      <c r="B173" s="12" t="s">
        <v>24</v>
      </c>
      <c r="C173" s="12" t="s">
        <v>252</v>
      </c>
      <c r="D173" s="23">
        <v>384000</v>
      </c>
    </row>
    <row r="174" spans="1:4" x14ac:dyDescent="0.25">
      <c r="A174" s="33">
        <v>171</v>
      </c>
      <c r="B174" s="12" t="s">
        <v>253</v>
      </c>
      <c r="C174" s="12" t="s">
        <v>254</v>
      </c>
      <c r="D174" s="23">
        <v>1945723.2</v>
      </c>
    </row>
    <row r="175" spans="1:4" ht="33" x14ac:dyDescent="0.25">
      <c r="A175" s="33">
        <v>172</v>
      </c>
      <c r="B175" s="12" t="s">
        <v>255</v>
      </c>
      <c r="C175" s="12" t="s">
        <v>256</v>
      </c>
      <c r="D175" s="23">
        <v>450000</v>
      </c>
    </row>
    <row r="176" spans="1:4" x14ac:dyDescent="0.25">
      <c r="A176" s="33">
        <v>173</v>
      </c>
      <c r="B176" s="12" t="s">
        <v>257</v>
      </c>
      <c r="C176" s="12" t="s">
        <v>258</v>
      </c>
      <c r="D176" s="23">
        <v>1010634.24</v>
      </c>
    </row>
    <row r="177" spans="1:4" ht="33" x14ac:dyDescent="0.25">
      <c r="A177" s="33">
        <v>174</v>
      </c>
      <c r="B177" s="12" t="s">
        <v>259</v>
      </c>
      <c r="C177" s="12" t="s">
        <v>260</v>
      </c>
      <c r="D177" s="23">
        <v>1772100.6</v>
      </c>
    </row>
    <row r="178" spans="1:4" x14ac:dyDescent="0.25">
      <c r="A178" s="33">
        <v>175</v>
      </c>
      <c r="B178" s="12" t="s">
        <v>192</v>
      </c>
      <c r="C178" s="12" t="s">
        <v>261</v>
      </c>
      <c r="D178" s="23">
        <v>1473810.6</v>
      </c>
    </row>
    <row r="179" spans="1:4" x14ac:dyDescent="0.25">
      <c r="A179" s="33">
        <v>176</v>
      </c>
      <c r="B179" s="12" t="s">
        <v>227</v>
      </c>
      <c r="C179" s="12" t="s">
        <v>262</v>
      </c>
      <c r="D179" s="23">
        <v>597408</v>
      </c>
    </row>
    <row r="180" spans="1:4" x14ac:dyDescent="0.25">
      <c r="A180" s="33">
        <v>177</v>
      </c>
      <c r="B180" s="12" t="s">
        <v>44</v>
      </c>
      <c r="C180" s="12" t="s">
        <v>263</v>
      </c>
      <c r="D180" s="23">
        <v>532752</v>
      </c>
    </row>
    <row r="181" spans="1:4" x14ac:dyDescent="0.25">
      <c r="A181" s="33">
        <v>178</v>
      </c>
      <c r="B181" s="12" t="s">
        <v>96</v>
      </c>
      <c r="C181" s="12" t="s">
        <v>264</v>
      </c>
      <c r="D181" s="23">
        <v>2385876</v>
      </c>
    </row>
    <row r="182" spans="1:4" s="7" customFormat="1" ht="33" x14ac:dyDescent="0.25">
      <c r="A182" s="33">
        <v>179</v>
      </c>
      <c r="B182" s="11" t="s">
        <v>267</v>
      </c>
      <c r="C182" s="12" t="s">
        <v>268</v>
      </c>
      <c r="D182" s="23">
        <v>54326400</v>
      </c>
    </row>
    <row r="183" spans="1:4" s="7" customFormat="1" ht="49.5" x14ac:dyDescent="0.25">
      <c r="A183" s="33">
        <v>180</v>
      </c>
      <c r="B183" s="12" t="s">
        <v>269</v>
      </c>
      <c r="C183" s="12" t="s">
        <v>270</v>
      </c>
      <c r="D183" s="23">
        <v>50400</v>
      </c>
    </row>
    <row r="184" spans="1:4" s="7" customFormat="1" ht="33" x14ac:dyDescent="0.25">
      <c r="A184" s="33">
        <v>181</v>
      </c>
      <c r="B184" s="12" t="s">
        <v>269</v>
      </c>
      <c r="C184" s="12" t="s">
        <v>271</v>
      </c>
      <c r="D184" s="23">
        <v>234000</v>
      </c>
    </row>
    <row r="185" spans="1:4" s="7" customFormat="1" ht="49.5" x14ac:dyDescent="0.25">
      <c r="A185" s="33">
        <v>182</v>
      </c>
      <c r="B185" s="12" t="s">
        <v>272</v>
      </c>
      <c r="C185" s="12" t="s">
        <v>273</v>
      </c>
      <c r="D185" s="23">
        <v>865000</v>
      </c>
    </row>
    <row r="186" spans="1:4" s="7" customFormat="1" ht="49.5" x14ac:dyDescent="0.25">
      <c r="A186" s="33">
        <v>183</v>
      </c>
      <c r="B186" s="12" t="s">
        <v>272</v>
      </c>
      <c r="C186" s="12" t="s">
        <v>274</v>
      </c>
      <c r="D186" s="23">
        <v>470000</v>
      </c>
    </row>
    <row r="187" spans="1:4" s="7" customFormat="1" ht="33" x14ac:dyDescent="0.25">
      <c r="A187" s="33">
        <v>184</v>
      </c>
      <c r="B187" s="12" t="s">
        <v>275</v>
      </c>
      <c r="C187" s="12" t="s">
        <v>276</v>
      </c>
      <c r="D187" s="23">
        <v>3840000</v>
      </c>
    </row>
    <row r="188" spans="1:4" ht="49.5" x14ac:dyDescent="0.25">
      <c r="A188" s="33">
        <v>185</v>
      </c>
      <c r="B188" s="12" t="s">
        <v>124</v>
      </c>
      <c r="C188" s="14" t="s">
        <v>277</v>
      </c>
      <c r="D188" s="25">
        <v>1292687.6000000001</v>
      </c>
    </row>
    <row r="189" spans="1:4" s="7" customFormat="1" ht="33" x14ac:dyDescent="0.25">
      <c r="A189" s="33">
        <v>186</v>
      </c>
      <c r="B189" s="12" t="s">
        <v>278</v>
      </c>
      <c r="C189" s="12" t="s">
        <v>279</v>
      </c>
      <c r="D189" s="23">
        <v>30417.599999999999</v>
      </c>
    </row>
    <row r="190" spans="1:4" s="7" customFormat="1" ht="49.5" x14ac:dyDescent="0.25">
      <c r="A190" s="33">
        <v>187</v>
      </c>
      <c r="B190" s="12" t="s">
        <v>278</v>
      </c>
      <c r="C190" s="12" t="s">
        <v>280</v>
      </c>
      <c r="D190" s="23">
        <v>12672</v>
      </c>
    </row>
    <row r="191" spans="1:4" s="7" customFormat="1" ht="33" x14ac:dyDescent="0.25">
      <c r="A191" s="33">
        <v>188</v>
      </c>
      <c r="B191" s="12" t="s">
        <v>281</v>
      </c>
      <c r="C191" s="12" t="s">
        <v>282</v>
      </c>
      <c r="D191" s="23">
        <v>2852.78</v>
      </c>
    </row>
    <row r="192" spans="1:4" s="7" customFormat="1" ht="49.5" x14ac:dyDescent="0.25">
      <c r="A192" s="33">
        <v>189</v>
      </c>
      <c r="B192" s="12" t="s">
        <v>278</v>
      </c>
      <c r="C192" s="12" t="s">
        <v>283</v>
      </c>
      <c r="D192" s="23">
        <v>2880</v>
      </c>
    </row>
    <row r="193" spans="1:4" s="7" customFormat="1" ht="33" x14ac:dyDescent="0.25">
      <c r="A193" s="33">
        <v>190</v>
      </c>
      <c r="B193" s="12" t="s">
        <v>284</v>
      </c>
      <c r="C193" s="12" t="s">
        <v>285</v>
      </c>
      <c r="D193" s="23">
        <v>15940.62</v>
      </c>
    </row>
    <row r="194" spans="1:4" ht="49.5" x14ac:dyDescent="0.25">
      <c r="A194" s="33">
        <v>191</v>
      </c>
      <c r="B194" s="12" t="s">
        <v>286</v>
      </c>
      <c r="C194" s="12" t="s">
        <v>492</v>
      </c>
      <c r="D194" s="23">
        <v>37908</v>
      </c>
    </row>
    <row r="195" spans="1:4" ht="49.5" x14ac:dyDescent="0.25">
      <c r="A195" s="33">
        <v>192</v>
      </c>
      <c r="B195" s="12" t="s">
        <v>286</v>
      </c>
      <c r="C195" s="12" t="s">
        <v>493</v>
      </c>
      <c r="D195" s="23">
        <v>36450</v>
      </c>
    </row>
    <row r="196" spans="1:4" s="7" customFormat="1" x14ac:dyDescent="0.25">
      <c r="A196" s="33">
        <v>193</v>
      </c>
      <c r="B196" s="12" t="s">
        <v>287</v>
      </c>
      <c r="C196" s="12" t="s">
        <v>288</v>
      </c>
      <c r="D196" s="23">
        <v>23760</v>
      </c>
    </row>
    <row r="197" spans="1:4" s="7" customFormat="1" ht="33" x14ac:dyDescent="0.25">
      <c r="A197" s="33">
        <v>194</v>
      </c>
      <c r="B197" s="12" t="s">
        <v>289</v>
      </c>
      <c r="C197" s="12" t="s">
        <v>290</v>
      </c>
      <c r="D197" s="23">
        <v>53272.34</v>
      </c>
    </row>
    <row r="198" spans="1:4" s="7" customFormat="1" ht="33" x14ac:dyDescent="0.25">
      <c r="A198" s="33">
        <v>195</v>
      </c>
      <c r="B198" s="11" t="s">
        <v>291</v>
      </c>
      <c r="C198" s="11" t="s">
        <v>292</v>
      </c>
      <c r="D198" s="20">
        <v>400000</v>
      </c>
    </row>
    <row r="199" spans="1:4" x14ac:dyDescent="0.25">
      <c r="A199" s="33">
        <v>196</v>
      </c>
      <c r="B199" s="11" t="s">
        <v>293</v>
      </c>
      <c r="C199" s="11" t="s">
        <v>294</v>
      </c>
      <c r="D199" s="35">
        <v>503040</v>
      </c>
    </row>
    <row r="200" spans="1:4" x14ac:dyDescent="0.25">
      <c r="A200" s="33">
        <v>197</v>
      </c>
      <c r="B200" s="11" t="s">
        <v>295</v>
      </c>
      <c r="C200" s="11" t="s">
        <v>296</v>
      </c>
      <c r="D200" s="35">
        <v>648000</v>
      </c>
    </row>
    <row r="201" spans="1:4" x14ac:dyDescent="0.25">
      <c r="A201" s="33">
        <v>198</v>
      </c>
      <c r="B201" s="11" t="s">
        <v>297</v>
      </c>
      <c r="C201" s="11" t="s">
        <v>298</v>
      </c>
      <c r="D201" s="35">
        <v>1044259.2</v>
      </c>
    </row>
    <row r="202" spans="1:4" x14ac:dyDescent="0.25">
      <c r="A202" s="33">
        <v>199</v>
      </c>
      <c r="B202" s="11" t="s">
        <v>299</v>
      </c>
      <c r="C202" s="11" t="s">
        <v>300</v>
      </c>
      <c r="D202" s="35">
        <v>6000</v>
      </c>
    </row>
    <row r="203" spans="1:4" x14ac:dyDescent="0.25">
      <c r="A203" s="33">
        <v>200</v>
      </c>
      <c r="B203" s="11" t="s">
        <v>297</v>
      </c>
      <c r="C203" s="11" t="s">
        <v>301</v>
      </c>
      <c r="D203" s="35">
        <v>2415240</v>
      </c>
    </row>
    <row r="204" spans="1:4" ht="33" x14ac:dyDescent="0.25">
      <c r="A204" s="33">
        <v>201</v>
      </c>
      <c r="B204" s="11" t="s">
        <v>302</v>
      </c>
      <c r="C204" s="11" t="s">
        <v>303</v>
      </c>
      <c r="D204" s="35">
        <v>97920</v>
      </c>
    </row>
    <row r="205" spans="1:4" ht="34.5" customHeight="1" x14ac:dyDescent="0.25">
      <c r="A205" s="33">
        <v>202</v>
      </c>
      <c r="B205" s="11" t="s">
        <v>304</v>
      </c>
      <c r="C205" s="11" t="s">
        <v>305</v>
      </c>
      <c r="D205" s="35">
        <v>216000</v>
      </c>
    </row>
    <row r="206" spans="1:4" ht="33" x14ac:dyDescent="0.25">
      <c r="A206" s="33">
        <v>203</v>
      </c>
      <c r="B206" s="11" t="s">
        <v>306</v>
      </c>
      <c r="C206" s="11" t="s">
        <v>307</v>
      </c>
      <c r="D206" s="35">
        <v>564060</v>
      </c>
    </row>
    <row r="207" spans="1:4" x14ac:dyDescent="0.25">
      <c r="A207" s="33">
        <v>204</v>
      </c>
      <c r="B207" s="11" t="s">
        <v>297</v>
      </c>
      <c r="C207" s="11" t="s">
        <v>308</v>
      </c>
      <c r="D207" s="35">
        <v>265200</v>
      </c>
    </row>
    <row r="208" spans="1:4" x14ac:dyDescent="0.25">
      <c r="A208" s="33">
        <v>205</v>
      </c>
      <c r="B208" s="11" t="s">
        <v>309</v>
      </c>
      <c r="C208" s="11" t="s">
        <v>310</v>
      </c>
      <c r="D208" s="35">
        <v>206160</v>
      </c>
    </row>
    <row r="209" spans="1:4" ht="33" x14ac:dyDescent="0.25">
      <c r="A209" s="33">
        <v>206</v>
      </c>
      <c r="B209" s="11" t="s">
        <v>311</v>
      </c>
      <c r="C209" s="11" t="s">
        <v>312</v>
      </c>
      <c r="D209" s="35">
        <v>215040</v>
      </c>
    </row>
    <row r="210" spans="1:4" x14ac:dyDescent="0.25">
      <c r="A210" s="33">
        <v>207</v>
      </c>
      <c r="B210" s="11" t="s">
        <v>313</v>
      </c>
      <c r="C210" s="11" t="s">
        <v>314</v>
      </c>
      <c r="D210" s="35">
        <v>97176</v>
      </c>
    </row>
    <row r="211" spans="1:4" x14ac:dyDescent="0.25">
      <c r="A211" s="33">
        <v>208</v>
      </c>
      <c r="B211" s="11" t="s">
        <v>315</v>
      </c>
      <c r="C211" s="11" t="s">
        <v>316</v>
      </c>
      <c r="D211" s="35">
        <v>1183200</v>
      </c>
    </row>
    <row r="212" spans="1:4" x14ac:dyDescent="0.25">
      <c r="A212" s="33">
        <v>209</v>
      </c>
      <c r="B212" s="11" t="s">
        <v>317</v>
      </c>
      <c r="C212" s="11" t="s">
        <v>318</v>
      </c>
      <c r="D212" s="35">
        <v>895284</v>
      </c>
    </row>
    <row r="213" spans="1:4" ht="49.5" x14ac:dyDescent="0.25">
      <c r="A213" s="33">
        <v>210</v>
      </c>
      <c r="B213" s="11" t="s">
        <v>319</v>
      </c>
      <c r="C213" s="11" t="s">
        <v>320</v>
      </c>
      <c r="D213" s="35">
        <v>96000</v>
      </c>
    </row>
    <row r="214" spans="1:4" x14ac:dyDescent="0.25">
      <c r="A214" s="33">
        <v>211</v>
      </c>
      <c r="B214" s="11" t="s">
        <v>321</v>
      </c>
      <c r="C214" s="11" t="s">
        <v>322</v>
      </c>
      <c r="D214" s="35">
        <v>294285.59999999998</v>
      </c>
    </row>
    <row r="215" spans="1:4" x14ac:dyDescent="0.25">
      <c r="A215" s="33">
        <v>212</v>
      </c>
      <c r="B215" s="11" t="s">
        <v>321</v>
      </c>
      <c r="C215" s="11" t="s">
        <v>323</v>
      </c>
      <c r="D215" s="35">
        <v>963924</v>
      </c>
    </row>
    <row r="216" spans="1:4" x14ac:dyDescent="0.25">
      <c r="A216" s="33">
        <v>213</v>
      </c>
      <c r="B216" s="11" t="s">
        <v>324</v>
      </c>
      <c r="C216" s="11" t="s">
        <v>325</v>
      </c>
      <c r="D216" s="35">
        <v>4607163.5999999996</v>
      </c>
    </row>
    <row r="217" spans="1:4" x14ac:dyDescent="0.25">
      <c r="A217" s="33">
        <v>214</v>
      </c>
      <c r="B217" s="11" t="s">
        <v>326</v>
      </c>
      <c r="C217" s="11" t="s">
        <v>327</v>
      </c>
      <c r="D217" s="35">
        <v>43200</v>
      </c>
    </row>
    <row r="218" spans="1:4" x14ac:dyDescent="0.25">
      <c r="A218" s="33">
        <v>215</v>
      </c>
      <c r="B218" s="11" t="s">
        <v>328</v>
      </c>
      <c r="C218" s="11" t="s">
        <v>329</v>
      </c>
      <c r="D218" s="35">
        <v>10200</v>
      </c>
    </row>
    <row r="219" spans="1:4" x14ac:dyDescent="0.25">
      <c r="A219" s="33">
        <v>216</v>
      </c>
      <c r="B219" s="11" t="s">
        <v>330</v>
      </c>
      <c r="C219" s="11" t="s">
        <v>331</v>
      </c>
      <c r="D219" s="35">
        <v>18900</v>
      </c>
    </row>
    <row r="220" spans="1:4" x14ac:dyDescent="0.25">
      <c r="A220" s="33">
        <v>217</v>
      </c>
      <c r="B220" s="11" t="s">
        <v>332</v>
      </c>
      <c r="C220" s="11" t="s">
        <v>333</v>
      </c>
      <c r="D220" s="35">
        <v>56730</v>
      </c>
    </row>
    <row r="221" spans="1:4" x14ac:dyDescent="0.25">
      <c r="A221" s="33">
        <v>218</v>
      </c>
      <c r="B221" s="11" t="s">
        <v>334</v>
      </c>
      <c r="C221" s="11" t="s">
        <v>335</v>
      </c>
      <c r="D221" s="35">
        <v>5243630.2319999998</v>
      </c>
    </row>
    <row r="222" spans="1:4" x14ac:dyDescent="0.25">
      <c r="A222" s="33">
        <v>219</v>
      </c>
      <c r="B222" s="11" t="s">
        <v>336</v>
      </c>
      <c r="C222" s="11" t="s">
        <v>337</v>
      </c>
      <c r="D222" s="35">
        <v>3171210</v>
      </c>
    </row>
    <row r="223" spans="1:4" ht="33" x14ac:dyDescent="0.25">
      <c r="A223" s="33">
        <v>220</v>
      </c>
      <c r="B223" s="11" t="s">
        <v>338</v>
      </c>
      <c r="C223" s="11" t="s">
        <v>339</v>
      </c>
      <c r="D223" s="35">
        <v>933120</v>
      </c>
    </row>
    <row r="224" spans="1:4" ht="33" x14ac:dyDescent="0.25">
      <c r="A224" s="33">
        <v>221</v>
      </c>
      <c r="B224" s="11" t="s">
        <v>338</v>
      </c>
      <c r="C224" s="11" t="s">
        <v>340</v>
      </c>
      <c r="D224" s="35">
        <v>4675020.4799999995</v>
      </c>
    </row>
    <row r="225" spans="1:4" ht="33" x14ac:dyDescent="0.25">
      <c r="A225" s="33">
        <v>222</v>
      </c>
      <c r="B225" s="11" t="s">
        <v>341</v>
      </c>
      <c r="C225" s="11" t="s">
        <v>342</v>
      </c>
      <c r="D225" s="35">
        <v>5138340</v>
      </c>
    </row>
    <row r="226" spans="1:4" x14ac:dyDescent="0.25">
      <c r="A226" s="33">
        <v>223</v>
      </c>
      <c r="B226" s="11" t="s">
        <v>343</v>
      </c>
      <c r="C226" s="11" t="s">
        <v>344</v>
      </c>
      <c r="D226" s="35">
        <v>3096096</v>
      </c>
    </row>
    <row r="227" spans="1:4" ht="33" x14ac:dyDescent="0.25">
      <c r="A227" s="33">
        <v>224</v>
      </c>
      <c r="B227" s="11" t="s">
        <v>345</v>
      </c>
      <c r="C227" s="11" t="s">
        <v>346</v>
      </c>
      <c r="D227" s="35">
        <v>2327820</v>
      </c>
    </row>
    <row r="228" spans="1:4" ht="33" x14ac:dyDescent="0.25">
      <c r="A228" s="33">
        <v>225</v>
      </c>
      <c r="B228" s="11" t="s">
        <v>347</v>
      </c>
      <c r="C228" s="11" t="s">
        <v>348</v>
      </c>
      <c r="D228" s="35">
        <v>2744505.6</v>
      </c>
    </row>
    <row r="229" spans="1:4" ht="33" x14ac:dyDescent="0.25">
      <c r="A229" s="33">
        <v>226</v>
      </c>
      <c r="B229" s="11" t="s">
        <v>311</v>
      </c>
      <c r="C229" s="11" t="s">
        <v>348</v>
      </c>
      <c r="D229" s="35">
        <v>267912</v>
      </c>
    </row>
    <row r="230" spans="1:4" x14ac:dyDescent="0.25">
      <c r="A230" s="33">
        <v>227</v>
      </c>
      <c r="B230" s="11" t="s">
        <v>349</v>
      </c>
      <c r="C230" s="11" t="s">
        <v>350</v>
      </c>
      <c r="D230" s="35">
        <v>5580885</v>
      </c>
    </row>
    <row r="231" spans="1:4" ht="33" x14ac:dyDescent="0.25">
      <c r="A231" s="33">
        <v>228</v>
      </c>
      <c r="B231" s="11" t="s">
        <v>351</v>
      </c>
      <c r="C231" s="11" t="s">
        <v>352</v>
      </c>
      <c r="D231" s="35">
        <v>611178</v>
      </c>
    </row>
    <row r="232" spans="1:4" x14ac:dyDescent="0.25">
      <c r="A232" s="33">
        <v>229</v>
      </c>
      <c r="B232" s="11" t="s">
        <v>353</v>
      </c>
      <c r="C232" s="11" t="s">
        <v>354</v>
      </c>
      <c r="D232" s="35">
        <v>3998099.28</v>
      </c>
    </row>
    <row r="233" spans="1:4" x14ac:dyDescent="0.25">
      <c r="A233" s="33">
        <v>230</v>
      </c>
      <c r="B233" s="11" t="s">
        <v>355</v>
      </c>
      <c r="C233" s="11" t="s">
        <v>356</v>
      </c>
      <c r="D233" s="35">
        <v>688375.2</v>
      </c>
    </row>
    <row r="234" spans="1:4" ht="33" x14ac:dyDescent="0.25">
      <c r="A234" s="33">
        <v>231</v>
      </c>
      <c r="B234" s="11" t="s">
        <v>338</v>
      </c>
      <c r="C234" s="11" t="s">
        <v>357</v>
      </c>
      <c r="D234" s="35">
        <v>16800</v>
      </c>
    </row>
    <row r="235" spans="1:4" x14ac:dyDescent="0.25">
      <c r="A235" s="33">
        <v>232</v>
      </c>
      <c r="B235" s="11" t="s">
        <v>358</v>
      </c>
      <c r="C235" s="11" t="s">
        <v>359</v>
      </c>
      <c r="D235" s="35">
        <v>217737.60000000001</v>
      </c>
    </row>
    <row r="236" spans="1:4" ht="33" x14ac:dyDescent="0.25">
      <c r="A236" s="33">
        <v>233</v>
      </c>
      <c r="B236" s="11" t="s">
        <v>302</v>
      </c>
      <c r="C236" s="11" t="s">
        <v>360</v>
      </c>
      <c r="D236" s="35">
        <v>384000</v>
      </c>
    </row>
    <row r="237" spans="1:4" x14ac:dyDescent="0.25">
      <c r="A237" s="33">
        <v>234</v>
      </c>
      <c r="B237" s="11" t="s">
        <v>297</v>
      </c>
      <c r="C237" s="11" t="s">
        <v>361</v>
      </c>
      <c r="D237" s="35">
        <v>114000</v>
      </c>
    </row>
    <row r="238" spans="1:4" x14ac:dyDescent="0.25">
      <c r="A238" s="33">
        <v>235</v>
      </c>
      <c r="B238" s="11" t="s">
        <v>362</v>
      </c>
      <c r="C238" s="11" t="s">
        <v>363</v>
      </c>
      <c r="D238" s="35">
        <v>812250</v>
      </c>
    </row>
    <row r="239" spans="1:4" x14ac:dyDescent="0.25">
      <c r="A239" s="33">
        <v>236</v>
      </c>
      <c r="B239" s="11" t="s">
        <v>364</v>
      </c>
      <c r="C239" s="11" t="s">
        <v>365</v>
      </c>
      <c r="D239" s="35">
        <v>1292780.2679999999</v>
      </c>
    </row>
    <row r="240" spans="1:4" x14ac:dyDescent="0.25">
      <c r="A240" s="33">
        <v>237</v>
      </c>
      <c r="B240" s="11" t="s">
        <v>364</v>
      </c>
      <c r="C240" s="11" t="s">
        <v>366</v>
      </c>
      <c r="D240" s="35">
        <v>1058633.304</v>
      </c>
    </row>
    <row r="241" spans="1:4" x14ac:dyDescent="0.25">
      <c r="A241" s="33">
        <v>238</v>
      </c>
      <c r="B241" s="11" t="s">
        <v>367</v>
      </c>
      <c r="C241" s="11" t="s">
        <v>368</v>
      </c>
      <c r="D241" s="35">
        <v>707554.14</v>
      </c>
    </row>
    <row r="242" spans="1:4" x14ac:dyDescent="0.25">
      <c r="A242" s="33">
        <v>239</v>
      </c>
      <c r="B242" s="11" t="s">
        <v>367</v>
      </c>
      <c r="C242" s="11" t="s">
        <v>369</v>
      </c>
      <c r="D242" s="35">
        <v>660738</v>
      </c>
    </row>
    <row r="243" spans="1:4" x14ac:dyDescent="0.25">
      <c r="A243" s="33">
        <v>240</v>
      </c>
      <c r="B243" s="11" t="s">
        <v>370</v>
      </c>
      <c r="C243" s="11" t="s">
        <v>371</v>
      </c>
      <c r="D243" s="35">
        <v>3420</v>
      </c>
    </row>
    <row r="244" spans="1:4" x14ac:dyDescent="0.25">
      <c r="A244" s="33">
        <v>241</v>
      </c>
      <c r="B244" s="11" t="s">
        <v>309</v>
      </c>
      <c r="C244" s="11" t="s">
        <v>310</v>
      </c>
      <c r="D244" s="35">
        <v>62400</v>
      </c>
    </row>
    <row r="245" spans="1:4" x14ac:dyDescent="0.25">
      <c r="A245" s="33">
        <v>242</v>
      </c>
      <c r="B245" s="11" t="s">
        <v>321</v>
      </c>
      <c r="C245" s="11" t="s">
        <v>323</v>
      </c>
      <c r="D245" s="35">
        <v>2484048</v>
      </c>
    </row>
    <row r="246" spans="1:4" x14ac:dyDescent="0.25">
      <c r="A246" s="33">
        <v>243</v>
      </c>
      <c r="B246" s="11" t="s">
        <v>372</v>
      </c>
      <c r="C246" s="11" t="s">
        <v>373</v>
      </c>
      <c r="D246" s="35">
        <v>56544</v>
      </c>
    </row>
    <row r="247" spans="1:4" ht="33" x14ac:dyDescent="0.25">
      <c r="A247" s="33">
        <v>244</v>
      </c>
      <c r="B247" s="11" t="s">
        <v>374</v>
      </c>
      <c r="C247" s="11" t="s">
        <v>375</v>
      </c>
      <c r="D247" s="35">
        <v>68400</v>
      </c>
    </row>
    <row r="248" spans="1:4" ht="33" x14ac:dyDescent="0.25">
      <c r="A248" s="33">
        <v>245</v>
      </c>
      <c r="B248" s="11" t="s">
        <v>376</v>
      </c>
      <c r="C248" s="11" t="s">
        <v>377</v>
      </c>
      <c r="D248" s="35">
        <v>7609596</v>
      </c>
    </row>
    <row r="249" spans="1:4" ht="33" x14ac:dyDescent="0.25">
      <c r="A249" s="33">
        <v>246</v>
      </c>
      <c r="B249" s="11" t="s">
        <v>379</v>
      </c>
      <c r="C249" s="11" t="s">
        <v>380</v>
      </c>
      <c r="D249" s="35">
        <v>169968</v>
      </c>
    </row>
    <row r="250" spans="1:4" ht="33" x14ac:dyDescent="0.25">
      <c r="A250" s="33">
        <v>247</v>
      </c>
      <c r="B250" s="11" t="s">
        <v>379</v>
      </c>
      <c r="C250" s="11" t="s">
        <v>381</v>
      </c>
      <c r="D250" s="35">
        <v>1928.1599999999999</v>
      </c>
    </row>
    <row r="251" spans="1:4" x14ac:dyDescent="0.25">
      <c r="A251" s="33">
        <v>248</v>
      </c>
      <c r="B251" s="11" t="s">
        <v>362</v>
      </c>
      <c r="C251" s="11" t="s">
        <v>382</v>
      </c>
      <c r="D251" s="35">
        <v>428341.5</v>
      </c>
    </row>
    <row r="252" spans="1:4" x14ac:dyDescent="0.25">
      <c r="A252" s="33">
        <v>249</v>
      </c>
      <c r="B252" s="11" t="s">
        <v>336</v>
      </c>
      <c r="C252" s="11" t="s">
        <v>383</v>
      </c>
      <c r="D252" s="35">
        <f>2576*1.2</f>
        <v>3091.2</v>
      </c>
    </row>
    <row r="253" spans="1:4" ht="33" x14ac:dyDescent="0.25">
      <c r="A253" s="33">
        <v>250</v>
      </c>
      <c r="B253" s="11" t="s">
        <v>385</v>
      </c>
      <c r="C253" s="11" t="s">
        <v>386</v>
      </c>
      <c r="D253" s="35">
        <f>311966.6*1.2</f>
        <v>374359.92</v>
      </c>
    </row>
    <row r="254" spans="1:4" ht="33" x14ac:dyDescent="0.25">
      <c r="A254" s="33">
        <v>251</v>
      </c>
      <c r="B254" s="11" t="s">
        <v>387</v>
      </c>
      <c r="C254" s="11" t="s">
        <v>388</v>
      </c>
      <c r="D254" s="35">
        <f>227731*1.2</f>
        <v>273277.2</v>
      </c>
    </row>
    <row r="255" spans="1:4" x14ac:dyDescent="0.25">
      <c r="A255" s="33">
        <v>252</v>
      </c>
      <c r="B255" s="11" t="s">
        <v>389</v>
      </c>
      <c r="C255" s="11" t="s">
        <v>390</v>
      </c>
      <c r="D255" s="35">
        <v>179808</v>
      </c>
    </row>
    <row r="256" spans="1:4" ht="33" x14ac:dyDescent="0.25">
      <c r="A256" s="33">
        <v>253</v>
      </c>
      <c r="B256" s="11" t="s">
        <v>391</v>
      </c>
      <c r="C256" s="11" t="s">
        <v>392</v>
      </c>
      <c r="D256" s="35">
        <f>412350*1.2</f>
        <v>494820</v>
      </c>
    </row>
    <row r="257" spans="1:4" ht="33" x14ac:dyDescent="0.25">
      <c r="A257" s="33">
        <v>254</v>
      </c>
      <c r="B257" s="11" t="s">
        <v>393</v>
      </c>
      <c r="C257" s="11" t="s">
        <v>394</v>
      </c>
      <c r="D257" s="35">
        <f>693200*1.2</f>
        <v>831840</v>
      </c>
    </row>
    <row r="258" spans="1:4" x14ac:dyDescent="0.25">
      <c r="A258" s="33">
        <v>255</v>
      </c>
      <c r="B258" s="11" t="s">
        <v>395</v>
      </c>
      <c r="C258" s="11" t="s">
        <v>396</v>
      </c>
      <c r="D258" s="35">
        <f>162358.2*1.2</f>
        <v>194829.84</v>
      </c>
    </row>
    <row r="259" spans="1:4" x14ac:dyDescent="0.25">
      <c r="A259" s="33">
        <v>256</v>
      </c>
      <c r="B259" s="11" t="s">
        <v>397</v>
      </c>
      <c r="C259" s="11" t="s">
        <v>398</v>
      </c>
      <c r="D259" s="35">
        <v>3524279.2</v>
      </c>
    </row>
    <row r="260" spans="1:4" ht="33" x14ac:dyDescent="0.25">
      <c r="A260" s="33">
        <v>257</v>
      </c>
      <c r="B260" s="11" t="s">
        <v>399</v>
      </c>
      <c r="C260" s="11" t="s">
        <v>400</v>
      </c>
      <c r="D260" s="35">
        <v>2505451.6</v>
      </c>
    </row>
    <row r="261" spans="1:4" x14ac:dyDescent="0.25">
      <c r="A261" s="33">
        <v>258</v>
      </c>
      <c r="B261" s="11" t="s">
        <v>401</v>
      </c>
      <c r="C261" s="11" t="s">
        <v>402</v>
      </c>
      <c r="D261" s="35">
        <v>617500</v>
      </c>
    </row>
    <row r="262" spans="1:4" x14ac:dyDescent="0.25">
      <c r="A262" s="33">
        <v>259</v>
      </c>
      <c r="B262" s="11" t="s">
        <v>403</v>
      </c>
      <c r="C262" s="11" t="s">
        <v>404</v>
      </c>
      <c r="D262" s="35">
        <v>615328</v>
      </c>
    </row>
    <row r="263" spans="1:4" x14ac:dyDescent="0.25">
      <c r="A263" s="33">
        <v>260</v>
      </c>
      <c r="B263" s="11" t="s">
        <v>297</v>
      </c>
      <c r="C263" s="11" t="s">
        <v>405</v>
      </c>
      <c r="D263" s="35">
        <v>6936000</v>
      </c>
    </row>
    <row r="264" spans="1:4" ht="66" x14ac:dyDescent="0.25">
      <c r="A264" s="33">
        <v>261</v>
      </c>
      <c r="B264" s="11" t="s">
        <v>406</v>
      </c>
      <c r="C264" s="11" t="s">
        <v>407</v>
      </c>
      <c r="D264" s="35">
        <v>510768</v>
      </c>
    </row>
    <row r="265" spans="1:4" x14ac:dyDescent="0.25">
      <c r="A265" s="33">
        <v>262</v>
      </c>
      <c r="B265" s="11" t="s">
        <v>408</v>
      </c>
      <c r="C265" s="11" t="s">
        <v>409</v>
      </c>
      <c r="D265" s="35">
        <v>5269.68</v>
      </c>
    </row>
    <row r="266" spans="1:4" ht="33" x14ac:dyDescent="0.25">
      <c r="A266" s="33">
        <v>263</v>
      </c>
      <c r="B266" s="11" t="s">
        <v>385</v>
      </c>
      <c r="C266" s="11" t="s">
        <v>410</v>
      </c>
      <c r="D266" s="35">
        <v>9247.49</v>
      </c>
    </row>
    <row r="267" spans="1:4" ht="33" x14ac:dyDescent="0.25">
      <c r="A267" s="33">
        <v>264</v>
      </c>
      <c r="B267" s="11" t="s">
        <v>411</v>
      </c>
      <c r="C267" s="11" t="s">
        <v>412</v>
      </c>
      <c r="D267" s="35">
        <v>1243511.45</v>
      </c>
    </row>
    <row r="268" spans="1:4" ht="33" x14ac:dyDescent="0.25">
      <c r="A268" s="33">
        <v>265</v>
      </c>
      <c r="B268" s="11" t="s">
        <v>413</v>
      </c>
      <c r="C268" s="11" t="s">
        <v>414</v>
      </c>
      <c r="D268" s="35">
        <v>507799.82</v>
      </c>
    </row>
    <row r="269" spans="1:4" ht="33" x14ac:dyDescent="0.25">
      <c r="A269" s="33">
        <v>266</v>
      </c>
      <c r="B269" s="11" t="s">
        <v>374</v>
      </c>
      <c r="C269" s="11" t="s">
        <v>415</v>
      </c>
      <c r="D269" s="35">
        <v>207169.6</v>
      </c>
    </row>
    <row r="270" spans="1:4" x14ac:dyDescent="0.25">
      <c r="A270" s="33">
        <v>267</v>
      </c>
      <c r="B270" s="11" t="s">
        <v>315</v>
      </c>
      <c r="C270" s="11" t="s">
        <v>416</v>
      </c>
      <c r="D270" s="35">
        <v>3778</v>
      </c>
    </row>
    <row r="271" spans="1:4" x14ac:dyDescent="0.25">
      <c r="A271" s="33">
        <v>268</v>
      </c>
      <c r="B271" s="11" t="s">
        <v>417</v>
      </c>
      <c r="C271" s="11" t="s">
        <v>418</v>
      </c>
      <c r="D271" s="35">
        <v>305000</v>
      </c>
    </row>
    <row r="272" spans="1:4" ht="33" x14ac:dyDescent="0.25">
      <c r="A272" s="33">
        <v>269</v>
      </c>
      <c r="B272" s="11" t="s">
        <v>385</v>
      </c>
      <c r="C272" s="11" t="s">
        <v>37</v>
      </c>
      <c r="D272" s="35">
        <v>3194532</v>
      </c>
    </row>
    <row r="273" spans="1:4" ht="33" x14ac:dyDescent="0.25">
      <c r="A273" s="33">
        <v>270</v>
      </c>
      <c r="B273" s="11" t="s">
        <v>311</v>
      </c>
      <c r="C273" s="11" t="s">
        <v>419</v>
      </c>
      <c r="D273" s="35">
        <v>202617.34</v>
      </c>
    </row>
    <row r="274" spans="1:4" x14ac:dyDescent="0.25">
      <c r="A274" s="33">
        <v>271</v>
      </c>
      <c r="B274" s="11" t="s">
        <v>420</v>
      </c>
      <c r="C274" s="11" t="s">
        <v>421</v>
      </c>
      <c r="D274" s="35">
        <v>163000</v>
      </c>
    </row>
    <row r="275" spans="1:4" x14ac:dyDescent="0.25">
      <c r="A275" s="33">
        <v>272</v>
      </c>
      <c r="B275" s="11" t="s">
        <v>422</v>
      </c>
      <c r="C275" s="11" t="s">
        <v>423</v>
      </c>
      <c r="D275" s="35">
        <v>2174108.5</v>
      </c>
    </row>
    <row r="276" spans="1:4" ht="33" x14ac:dyDescent="0.25">
      <c r="A276" s="33">
        <v>273</v>
      </c>
      <c r="B276" s="11" t="s">
        <v>424</v>
      </c>
      <c r="C276" s="11" t="s">
        <v>425</v>
      </c>
      <c r="D276" s="35">
        <v>143565</v>
      </c>
    </row>
    <row r="277" spans="1:4" ht="49.5" x14ac:dyDescent="0.25">
      <c r="A277" s="33">
        <v>274</v>
      </c>
      <c r="B277" s="11" t="s">
        <v>426</v>
      </c>
      <c r="C277" s="11" t="s">
        <v>427</v>
      </c>
      <c r="D277" s="35">
        <v>1117200</v>
      </c>
    </row>
    <row r="278" spans="1:4" ht="33" x14ac:dyDescent="0.25">
      <c r="A278" s="33">
        <v>275</v>
      </c>
      <c r="B278" s="11" t="s">
        <v>428</v>
      </c>
      <c r="C278" s="11" t="s">
        <v>429</v>
      </c>
      <c r="D278" s="35">
        <v>371875</v>
      </c>
    </row>
    <row r="279" spans="1:4" ht="66" x14ac:dyDescent="0.25">
      <c r="A279" s="33">
        <v>276</v>
      </c>
      <c r="B279" s="11" t="s">
        <v>406</v>
      </c>
      <c r="C279" s="11" t="s">
        <v>430</v>
      </c>
      <c r="D279" s="35">
        <v>158660</v>
      </c>
    </row>
    <row r="280" spans="1:4" ht="33" x14ac:dyDescent="0.25">
      <c r="A280" s="33">
        <v>277</v>
      </c>
      <c r="B280" s="11" t="s">
        <v>378</v>
      </c>
      <c r="C280" s="11" t="s">
        <v>431</v>
      </c>
      <c r="D280" s="35">
        <v>1328373.6000000001</v>
      </c>
    </row>
    <row r="281" spans="1:4" ht="33" x14ac:dyDescent="0.25">
      <c r="A281" s="33">
        <v>278</v>
      </c>
      <c r="B281" s="11" t="s">
        <v>432</v>
      </c>
      <c r="C281" s="11" t="s">
        <v>433</v>
      </c>
      <c r="D281" s="35">
        <v>7907088</v>
      </c>
    </row>
    <row r="282" spans="1:4" x14ac:dyDescent="0.25">
      <c r="A282" s="33">
        <v>279</v>
      </c>
      <c r="B282" s="11" t="s">
        <v>434</v>
      </c>
      <c r="C282" s="11" t="s">
        <v>435</v>
      </c>
      <c r="D282" s="35">
        <v>1762728</v>
      </c>
    </row>
    <row r="283" spans="1:4" x14ac:dyDescent="0.25">
      <c r="A283" s="33">
        <v>280</v>
      </c>
      <c r="B283" s="11" t="s">
        <v>434</v>
      </c>
      <c r="C283" s="11" t="s">
        <v>436</v>
      </c>
      <c r="D283" s="35">
        <v>1096110</v>
      </c>
    </row>
    <row r="284" spans="1:4" x14ac:dyDescent="0.25">
      <c r="A284" s="33">
        <v>281</v>
      </c>
      <c r="B284" s="11" t="s">
        <v>334</v>
      </c>
      <c r="C284" s="11" t="s">
        <v>437</v>
      </c>
      <c r="D284" s="35">
        <v>237600</v>
      </c>
    </row>
    <row r="285" spans="1:4" ht="33" x14ac:dyDescent="0.25">
      <c r="A285" s="33">
        <v>282</v>
      </c>
      <c r="B285" s="11" t="s">
        <v>438</v>
      </c>
      <c r="C285" s="11" t="s">
        <v>439</v>
      </c>
      <c r="D285" s="35">
        <v>1821794.4</v>
      </c>
    </row>
    <row r="286" spans="1:4" x14ac:dyDescent="0.25">
      <c r="A286" s="33">
        <v>283</v>
      </c>
      <c r="B286" s="11" t="s">
        <v>440</v>
      </c>
      <c r="C286" s="11" t="s">
        <v>441</v>
      </c>
      <c r="D286" s="35">
        <v>1357064.65</v>
      </c>
    </row>
    <row r="287" spans="1:4" x14ac:dyDescent="0.25">
      <c r="A287" s="33">
        <v>284</v>
      </c>
      <c r="B287" s="11" t="s">
        <v>442</v>
      </c>
      <c r="C287" s="11" t="s">
        <v>443</v>
      </c>
      <c r="D287" s="35">
        <v>168000</v>
      </c>
    </row>
    <row r="288" spans="1:4" x14ac:dyDescent="0.25">
      <c r="A288" s="33">
        <v>285</v>
      </c>
      <c r="B288" s="11" t="s">
        <v>444</v>
      </c>
      <c r="C288" s="11" t="s">
        <v>445</v>
      </c>
      <c r="D288" s="35">
        <v>86400</v>
      </c>
    </row>
    <row r="289" spans="1:4" ht="33" x14ac:dyDescent="0.25">
      <c r="A289" s="33">
        <v>286</v>
      </c>
      <c r="B289" s="11" t="s">
        <v>338</v>
      </c>
      <c r="C289" s="11" t="s">
        <v>446</v>
      </c>
      <c r="D289" s="35">
        <v>82800</v>
      </c>
    </row>
    <row r="290" spans="1:4" ht="33" x14ac:dyDescent="0.25">
      <c r="A290" s="33">
        <v>287</v>
      </c>
      <c r="B290" s="11" t="s">
        <v>338</v>
      </c>
      <c r="C290" s="11" t="s">
        <v>447</v>
      </c>
      <c r="D290" s="35">
        <v>32400</v>
      </c>
    </row>
    <row r="291" spans="1:4" ht="117" customHeight="1" x14ac:dyDescent="0.25">
      <c r="A291" s="33">
        <v>288</v>
      </c>
      <c r="B291" s="11" t="s">
        <v>448</v>
      </c>
      <c r="C291" s="11" t="s">
        <v>449</v>
      </c>
      <c r="D291" s="35">
        <v>1209744</v>
      </c>
    </row>
    <row r="292" spans="1:4" x14ac:dyDescent="0.25">
      <c r="A292" s="33">
        <v>289</v>
      </c>
      <c r="B292" s="11" t="s">
        <v>355</v>
      </c>
      <c r="C292" s="11" t="s">
        <v>450</v>
      </c>
      <c r="D292" s="35">
        <v>677584.6</v>
      </c>
    </row>
    <row r="293" spans="1:4" ht="66" x14ac:dyDescent="0.25">
      <c r="A293" s="33">
        <v>290</v>
      </c>
      <c r="B293" s="11" t="s">
        <v>451</v>
      </c>
      <c r="C293" s="11" t="s">
        <v>452</v>
      </c>
      <c r="D293" s="35">
        <v>18496418.399999999</v>
      </c>
    </row>
    <row r="294" spans="1:4" x14ac:dyDescent="0.25">
      <c r="A294" s="33">
        <v>291</v>
      </c>
      <c r="B294" s="11" t="s">
        <v>384</v>
      </c>
      <c r="C294" s="11" t="s">
        <v>453</v>
      </c>
      <c r="D294" s="35">
        <v>1622880</v>
      </c>
    </row>
    <row r="295" spans="1:4" x14ac:dyDescent="0.25">
      <c r="A295" s="33">
        <v>292</v>
      </c>
      <c r="B295" s="11" t="s">
        <v>454</v>
      </c>
      <c r="C295" s="11" t="s">
        <v>455</v>
      </c>
      <c r="D295" s="35">
        <v>216000</v>
      </c>
    </row>
    <row r="296" spans="1:4" x14ac:dyDescent="0.25">
      <c r="A296" s="33">
        <v>293</v>
      </c>
      <c r="B296" s="11" t="s">
        <v>454</v>
      </c>
      <c r="C296" s="11" t="s">
        <v>456</v>
      </c>
      <c r="D296" s="35">
        <v>388116</v>
      </c>
    </row>
    <row r="297" spans="1:4" x14ac:dyDescent="0.25">
      <c r="A297" s="33">
        <v>294</v>
      </c>
      <c r="B297" s="11" t="s">
        <v>355</v>
      </c>
      <c r="C297" s="11" t="s">
        <v>457</v>
      </c>
      <c r="D297" s="35">
        <v>4103280</v>
      </c>
    </row>
    <row r="298" spans="1:4" x14ac:dyDescent="0.25">
      <c r="A298" s="33">
        <v>295</v>
      </c>
      <c r="B298" s="11" t="s">
        <v>384</v>
      </c>
      <c r="C298" s="11" t="s">
        <v>458</v>
      </c>
      <c r="D298" s="35">
        <v>326310</v>
      </c>
    </row>
    <row r="299" spans="1:4" ht="33" x14ac:dyDescent="0.25">
      <c r="A299" s="33">
        <v>296</v>
      </c>
      <c r="B299" s="11" t="s">
        <v>338</v>
      </c>
      <c r="C299" s="11" t="s">
        <v>459</v>
      </c>
      <c r="D299" s="35">
        <v>655473.6</v>
      </c>
    </row>
    <row r="300" spans="1:4" x14ac:dyDescent="0.25">
      <c r="A300" s="33">
        <v>297</v>
      </c>
      <c r="B300" s="11" t="s">
        <v>460</v>
      </c>
      <c r="C300" s="11" t="s">
        <v>461</v>
      </c>
      <c r="D300" s="35">
        <v>788184</v>
      </c>
    </row>
    <row r="301" spans="1:4" x14ac:dyDescent="0.25">
      <c r="A301" s="33">
        <v>298</v>
      </c>
      <c r="B301" s="11" t="s">
        <v>462</v>
      </c>
      <c r="C301" s="11" t="s">
        <v>463</v>
      </c>
      <c r="D301" s="35">
        <v>24966.420000000002</v>
      </c>
    </row>
    <row r="302" spans="1:4" x14ac:dyDescent="0.25">
      <c r="A302" s="33">
        <v>299</v>
      </c>
      <c r="B302" s="11" t="s">
        <v>464</v>
      </c>
      <c r="C302" s="11" t="s">
        <v>465</v>
      </c>
      <c r="D302" s="35">
        <v>96829.5</v>
      </c>
    </row>
    <row r="303" spans="1:4" ht="33" x14ac:dyDescent="0.25">
      <c r="A303" s="33">
        <v>300</v>
      </c>
      <c r="B303" s="11" t="s">
        <v>466</v>
      </c>
      <c r="C303" s="11" t="s">
        <v>467</v>
      </c>
      <c r="D303" s="35">
        <v>48810</v>
      </c>
    </row>
    <row r="304" spans="1:4" x14ac:dyDescent="0.25">
      <c r="A304" s="33">
        <v>301</v>
      </c>
      <c r="B304" s="11" t="s">
        <v>362</v>
      </c>
      <c r="C304" s="11" t="s">
        <v>468</v>
      </c>
      <c r="D304" s="35">
        <v>610806</v>
      </c>
    </row>
    <row r="305" spans="1:4" ht="33" x14ac:dyDescent="0.25">
      <c r="A305" s="33">
        <v>302</v>
      </c>
      <c r="B305" s="11" t="s">
        <v>466</v>
      </c>
      <c r="C305" s="11" t="s">
        <v>467</v>
      </c>
      <c r="D305" s="35">
        <v>723744</v>
      </c>
    </row>
    <row r="306" spans="1:4" x14ac:dyDescent="0.25">
      <c r="A306" s="33">
        <v>303</v>
      </c>
      <c r="B306" s="11" t="s">
        <v>362</v>
      </c>
      <c r="C306" s="11" t="s">
        <v>469</v>
      </c>
      <c r="D306" s="35">
        <v>120180</v>
      </c>
    </row>
    <row r="307" spans="1:4" x14ac:dyDescent="0.25">
      <c r="A307" s="33">
        <v>304</v>
      </c>
      <c r="B307" s="11" t="s">
        <v>362</v>
      </c>
      <c r="C307" s="11" t="s">
        <v>465</v>
      </c>
      <c r="D307" s="35">
        <v>1030177.5</v>
      </c>
    </row>
    <row r="308" spans="1:4" ht="33" x14ac:dyDescent="0.25">
      <c r="A308" s="33">
        <v>305</v>
      </c>
      <c r="B308" s="11" t="s">
        <v>470</v>
      </c>
      <c r="C308" s="11" t="s">
        <v>471</v>
      </c>
      <c r="D308" s="35">
        <v>188910</v>
      </c>
    </row>
    <row r="309" spans="1:4" x14ac:dyDescent="0.25">
      <c r="A309" s="33">
        <v>306</v>
      </c>
      <c r="B309" s="11" t="s">
        <v>472</v>
      </c>
      <c r="C309" s="11" t="s">
        <v>473</v>
      </c>
      <c r="D309" s="35">
        <v>482605.2</v>
      </c>
    </row>
    <row r="310" spans="1:4" x14ac:dyDescent="0.25">
      <c r="A310" s="33">
        <v>307</v>
      </c>
      <c r="B310" s="11" t="s">
        <v>401</v>
      </c>
      <c r="C310" s="11" t="s">
        <v>474</v>
      </c>
      <c r="D310" s="35">
        <v>45549.599999999999</v>
      </c>
    </row>
    <row r="311" spans="1:4" ht="33" x14ac:dyDescent="0.25">
      <c r="A311" s="33">
        <v>308</v>
      </c>
      <c r="B311" s="11" t="s">
        <v>475</v>
      </c>
      <c r="C311" s="11" t="s">
        <v>476</v>
      </c>
      <c r="D311" s="35">
        <v>265946.52</v>
      </c>
    </row>
    <row r="312" spans="1:4" x14ac:dyDescent="0.25">
      <c r="A312" s="33">
        <v>309</v>
      </c>
      <c r="B312" s="11" t="s">
        <v>401</v>
      </c>
      <c r="C312" s="11" t="s">
        <v>477</v>
      </c>
      <c r="D312" s="35">
        <v>383752.8</v>
      </c>
    </row>
    <row r="313" spans="1:4" x14ac:dyDescent="0.25">
      <c r="A313" s="33">
        <v>310</v>
      </c>
      <c r="B313" s="11" t="s">
        <v>478</v>
      </c>
      <c r="C313" s="11" t="s">
        <v>479</v>
      </c>
      <c r="D313" s="35">
        <v>28452</v>
      </c>
    </row>
    <row r="314" spans="1:4" x14ac:dyDescent="0.25">
      <c r="A314" s="33">
        <v>311</v>
      </c>
      <c r="B314" s="11" t="s">
        <v>330</v>
      </c>
      <c r="C314" s="11" t="s">
        <v>480</v>
      </c>
      <c r="D314" s="35">
        <v>39557.040000000001</v>
      </c>
    </row>
    <row r="315" spans="1:4" x14ac:dyDescent="0.25">
      <c r="A315" s="33">
        <v>312</v>
      </c>
      <c r="B315" s="11" t="s">
        <v>481</v>
      </c>
      <c r="C315" s="11" t="s">
        <v>482</v>
      </c>
      <c r="D315" s="35">
        <v>871620</v>
      </c>
    </row>
    <row r="316" spans="1:4" ht="33" x14ac:dyDescent="0.25">
      <c r="A316" s="33">
        <v>313</v>
      </c>
      <c r="B316" s="11" t="s">
        <v>338</v>
      </c>
      <c r="C316" s="11" t="s">
        <v>483</v>
      </c>
      <c r="D316" s="35">
        <v>585288</v>
      </c>
    </row>
    <row r="317" spans="1:4" x14ac:dyDescent="0.25">
      <c r="A317" s="33">
        <v>314</v>
      </c>
      <c r="B317" s="11" t="s">
        <v>367</v>
      </c>
      <c r="C317" s="11" t="s">
        <v>484</v>
      </c>
      <c r="D317" s="35">
        <v>12840</v>
      </c>
    </row>
    <row r="318" spans="1:4" x14ac:dyDescent="0.25">
      <c r="A318" s="33">
        <v>315</v>
      </c>
      <c r="B318" s="11" t="s">
        <v>336</v>
      </c>
      <c r="C318" s="11" t="s">
        <v>485</v>
      </c>
      <c r="D318" s="35">
        <v>849924</v>
      </c>
    </row>
    <row r="319" spans="1:4" x14ac:dyDescent="0.25">
      <c r="A319" s="33">
        <v>316</v>
      </c>
      <c r="B319" s="11" t="s">
        <v>486</v>
      </c>
      <c r="C319" s="11" t="s">
        <v>487</v>
      </c>
      <c r="D319" s="35">
        <v>903705.59999999998</v>
      </c>
    </row>
    <row r="320" spans="1:4" x14ac:dyDescent="0.25">
      <c r="A320" s="33">
        <v>317</v>
      </c>
      <c r="B320" s="11" t="s">
        <v>454</v>
      </c>
      <c r="C320" s="11" t="s">
        <v>488</v>
      </c>
      <c r="D320" s="35">
        <v>693926.45000000007</v>
      </c>
    </row>
    <row r="321" spans="1:4" x14ac:dyDescent="0.25">
      <c r="A321" s="33">
        <v>318</v>
      </c>
      <c r="B321" s="11" t="s">
        <v>489</v>
      </c>
      <c r="C321" s="11" t="s">
        <v>490</v>
      </c>
      <c r="D321" s="35">
        <v>467724</v>
      </c>
    </row>
    <row r="322" spans="1:4" x14ac:dyDescent="0.25">
      <c r="A322" s="33">
        <v>319</v>
      </c>
      <c r="B322" s="11" t="s">
        <v>324</v>
      </c>
      <c r="C322" s="11" t="s">
        <v>491</v>
      </c>
      <c r="D322" s="35">
        <v>1712959.56</v>
      </c>
    </row>
    <row r="323" spans="1:4" s="8" customFormat="1" x14ac:dyDescent="0.25">
      <c r="A323" s="33">
        <v>320</v>
      </c>
      <c r="B323" s="12" t="s">
        <v>12</v>
      </c>
      <c r="C323" s="12" t="s">
        <v>13</v>
      </c>
      <c r="D323" s="23">
        <v>85350</v>
      </c>
    </row>
    <row r="324" spans="1:4" s="8" customFormat="1" ht="49.5" x14ac:dyDescent="0.25">
      <c r="A324" s="33">
        <v>321</v>
      </c>
      <c r="B324" s="12" t="s">
        <v>14</v>
      </c>
      <c r="C324" s="12" t="s">
        <v>15</v>
      </c>
      <c r="D324" s="23">
        <v>800000</v>
      </c>
    </row>
    <row r="325" spans="1:4" s="8" customFormat="1" ht="33" x14ac:dyDescent="0.25">
      <c r="A325" s="33">
        <v>322</v>
      </c>
      <c r="B325" s="12" t="s">
        <v>16</v>
      </c>
      <c r="C325" s="12" t="s">
        <v>17</v>
      </c>
      <c r="D325" s="23">
        <v>86200</v>
      </c>
    </row>
    <row r="326" spans="1:4" s="8" customFormat="1" x14ac:dyDescent="0.25">
      <c r="A326" s="33">
        <v>323</v>
      </c>
      <c r="B326" s="12" t="s">
        <v>18</v>
      </c>
      <c r="C326" s="12" t="s">
        <v>19</v>
      </c>
      <c r="D326" s="23">
        <v>18000</v>
      </c>
    </row>
    <row r="327" spans="1:4" s="2" customFormat="1" ht="33" x14ac:dyDescent="0.25">
      <c r="A327" s="33">
        <v>324</v>
      </c>
      <c r="B327" s="12" t="s">
        <v>20</v>
      </c>
      <c r="C327" s="11" t="s">
        <v>21</v>
      </c>
      <c r="D327" s="23">
        <v>600000</v>
      </c>
    </row>
    <row r="328" spans="1:4" s="2" customFormat="1" ht="33" x14ac:dyDescent="0.25">
      <c r="A328" s="33">
        <v>325</v>
      </c>
      <c r="B328" s="12" t="s">
        <v>22</v>
      </c>
      <c r="C328" s="11" t="s">
        <v>23</v>
      </c>
      <c r="D328" s="23">
        <v>780000</v>
      </c>
    </row>
    <row r="329" spans="1:4" s="2" customFormat="1" x14ac:dyDescent="0.25">
      <c r="A329" s="33">
        <v>326</v>
      </c>
      <c r="B329" s="36" t="s">
        <v>24</v>
      </c>
      <c r="C329" s="36" t="s">
        <v>25</v>
      </c>
      <c r="D329" s="36">
        <v>391809.6</v>
      </c>
    </row>
    <row r="330" spans="1:4" s="2" customFormat="1" x14ac:dyDescent="0.25">
      <c r="A330" s="33">
        <v>327</v>
      </c>
      <c r="B330" s="36" t="s">
        <v>26</v>
      </c>
      <c r="C330" s="36" t="s">
        <v>27</v>
      </c>
      <c r="D330" s="36">
        <v>272811.86</v>
      </c>
    </row>
    <row r="331" spans="1:4" s="2" customFormat="1" x14ac:dyDescent="0.25">
      <c r="A331" s="33">
        <v>328</v>
      </c>
      <c r="B331" s="36" t="s">
        <v>26</v>
      </c>
      <c r="C331" s="36" t="s">
        <v>28</v>
      </c>
      <c r="D331" s="36">
        <v>76086</v>
      </c>
    </row>
    <row r="332" spans="1:4" s="2" customFormat="1" x14ac:dyDescent="0.25">
      <c r="A332" s="33">
        <v>329</v>
      </c>
      <c r="B332" s="36" t="s">
        <v>26</v>
      </c>
      <c r="C332" s="36" t="s">
        <v>29</v>
      </c>
      <c r="D332" s="36">
        <v>116278.42</v>
      </c>
    </row>
    <row r="333" spans="1:4" s="2" customFormat="1" x14ac:dyDescent="0.25">
      <c r="A333" s="33">
        <v>330</v>
      </c>
      <c r="B333" s="36" t="s">
        <v>30</v>
      </c>
      <c r="C333" s="36" t="s">
        <v>31</v>
      </c>
      <c r="D333" s="36">
        <v>945939.34</v>
      </c>
    </row>
    <row r="334" spans="1:4" s="2" customFormat="1" x14ac:dyDescent="0.25">
      <c r="A334" s="33">
        <v>331</v>
      </c>
      <c r="B334" s="36" t="s">
        <v>24</v>
      </c>
      <c r="C334" s="36" t="s">
        <v>32</v>
      </c>
      <c r="D334" s="36">
        <v>1170.96</v>
      </c>
    </row>
    <row r="335" spans="1:4" s="2" customFormat="1" x14ac:dyDescent="0.25">
      <c r="A335" s="33">
        <v>332</v>
      </c>
      <c r="B335" s="36" t="s">
        <v>24</v>
      </c>
      <c r="C335" s="36" t="s">
        <v>33</v>
      </c>
      <c r="D335" s="36">
        <v>114.59</v>
      </c>
    </row>
    <row r="336" spans="1:4" s="2" customFormat="1" x14ac:dyDescent="0.25">
      <c r="A336" s="33">
        <v>333</v>
      </c>
      <c r="B336" s="36" t="s">
        <v>34</v>
      </c>
      <c r="C336" s="36" t="s">
        <v>35</v>
      </c>
      <c r="D336" s="36">
        <v>230186.88</v>
      </c>
    </row>
    <row r="337" spans="1:4" s="2" customFormat="1" ht="33" x14ac:dyDescent="0.25">
      <c r="A337" s="33">
        <v>334</v>
      </c>
      <c r="B337" s="36" t="s">
        <v>36</v>
      </c>
      <c r="C337" s="36" t="s">
        <v>37</v>
      </c>
      <c r="D337" s="36">
        <v>9469.44</v>
      </c>
    </row>
    <row r="338" spans="1:4" s="2" customFormat="1" ht="33" x14ac:dyDescent="0.25">
      <c r="A338" s="33">
        <v>335</v>
      </c>
      <c r="B338" s="36" t="s">
        <v>38</v>
      </c>
      <c r="C338" s="36" t="s">
        <v>39</v>
      </c>
      <c r="D338" s="36">
        <v>10238426.16</v>
      </c>
    </row>
    <row r="339" spans="1:4" s="2" customFormat="1" ht="33" x14ac:dyDescent="0.25">
      <c r="A339" s="33">
        <v>336</v>
      </c>
      <c r="B339" s="36" t="s">
        <v>38</v>
      </c>
      <c r="C339" s="36" t="s">
        <v>40</v>
      </c>
      <c r="D339" s="36">
        <v>4436779.5999999996</v>
      </c>
    </row>
    <row r="340" spans="1:4" ht="33" x14ac:dyDescent="0.25">
      <c r="A340" s="33">
        <v>337</v>
      </c>
      <c r="B340" s="36" t="s">
        <v>41</v>
      </c>
      <c r="C340" s="36" t="s">
        <v>42</v>
      </c>
      <c r="D340" s="36">
        <v>6759762.4000000004</v>
      </c>
    </row>
    <row r="341" spans="1:4" ht="33" x14ac:dyDescent="0.25">
      <c r="A341" s="33">
        <v>338</v>
      </c>
      <c r="B341" s="36" t="s">
        <v>41</v>
      </c>
      <c r="C341" s="36" t="s">
        <v>43</v>
      </c>
      <c r="D341" s="36">
        <v>1688516.69</v>
      </c>
    </row>
    <row r="342" spans="1:4" x14ac:dyDescent="0.25">
      <c r="A342" s="33">
        <v>339</v>
      </c>
      <c r="B342" s="36" t="s">
        <v>44</v>
      </c>
      <c r="C342" s="36" t="s">
        <v>45</v>
      </c>
      <c r="D342" s="36">
        <v>1165282.56</v>
      </c>
    </row>
    <row r="343" spans="1:4" x14ac:dyDescent="0.25">
      <c r="A343" s="33">
        <v>340</v>
      </c>
      <c r="B343" s="36" t="s">
        <v>46</v>
      </c>
      <c r="C343" s="36" t="s">
        <v>47</v>
      </c>
      <c r="D343" s="36">
        <v>90720</v>
      </c>
    </row>
    <row r="344" spans="1:4" x14ac:dyDescent="0.25">
      <c r="A344" s="33">
        <v>341</v>
      </c>
      <c r="B344" s="36" t="s">
        <v>46</v>
      </c>
      <c r="C344" s="36" t="s">
        <v>48</v>
      </c>
      <c r="D344" s="23">
        <v>28842075.66</v>
      </c>
    </row>
    <row r="345" spans="1:4" x14ac:dyDescent="0.25">
      <c r="A345" s="33">
        <v>342</v>
      </c>
      <c r="B345" s="36" t="s">
        <v>49</v>
      </c>
      <c r="C345" s="36" t="s">
        <v>50</v>
      </c>
      <c r="D345" s="36">
        <v>18933.599999999999</v>
      </c>
    </row>
    <row r="346" spans="1:4" ht="33" x14ac:dyDescent="0.25">
      <c r="A346" s="33">
        <v>343</v>
      </c>
      <c r="B346" s="36" t="s">
        <v>51</v>
      </c>
      <c r="C346" s="36" t="s">
        <v>52</v>
      </c>
      <c r="D346" s="36">
        <v>144045.35999999999</v>
      </c>
    </row>
    <row r="347" spans="1:4" ht="33" x14ac:dyDescent="0.25">
      <c r="A347" s="33">
        <v>344</v>
      </c>
      <c r="B347" s="36" t="s">
        <v>51</v>
      </c>
      <c r="C347" s="36" t="s">
        <v>53</v>
      </c>
      <c r="D347" s="36">
        <v>2112759.9400000004</v>
      </c>
    </row>
    <row r="348" spans="1:4" ht="33" x14ac:dyDescent="0.25">
      <c r="A348" s="33">
        <v>345</v>
      </c>
      <c r="B348" s="36" t="s">
        <v>51</v>
      </c>
      <c r="C348" s="36" t="s">
        <v>54</v>
      </c>
      <c r="D348" s="36">
        <v>4568345.05</v>
      </c>
    </row>
    <row r="349" spans="1:4" ht="33" x14ac:dyDescent="0.25">
      <c r="A349" s="33">
        <v>346</v>
      </c>
      <c r="B349" s="36" t="s">
        <v>51</v>
      </c>
      <c r="C349" s="36" t="s">
        <v>55</v>
      </c>
      <c r="D349" s="36">
        <v>240902.28</v>
      </c>
    </row>
    <row r="350" spans="1:4" x14ac:dyDescent="0.25">
      <c r="A350" s="33">
        <v>347</v>
      </c>
      <c r="B350" s="36" t="s">
        <v>56</v>
      </c>
      <c r="C350" s="36" t="s">
        <v>57</v>
      </c>
      <c r="D350" s="36">
        <v>192942</v>
      </c>
    </row>
    <row r="351" spans="1:4" ht="33" x14ac:dyDescent="0.25">
      <c r="A351" s="33">
        <v>348</v>
      </c>
      <c r="B351" s="36" t="s">
        <v>58</v>
      </c>
      <c r="C351" s="36" t="s">
        <v>59</v>
      </c>
      <c r="D351" s="36">
        <v>52686.3</v>
      </c>
    </row>
    <row r="352" spans="1:4" ht="33" x14ac:dyDescent="0.25">
      <c r="A352" s="33">
        <v>349</v>
      </c>
      <c r="B352" s="12" t="s">
        <v>60</v>
      </c>
      <c r="C352" s="12" t="s">
        <v>61</v>
      </c>
      <c r="D352" s="23">
        <v>29418</v>
      </c>
    </row>
    <row r="353" spans="1:4" x14ac:dyDescent="0.25">
      <c r="A353" s="33">
        <v>350</v>
      </c>
      <c r="B353" s="12" t="s">
        <v>60</v>
      </c>
      <c r="C353" s="12" t="s">
        <v>62</v>
      </c>
      <c r="D353" s="23">
        <v>48000</v>
      </c>
    </row>
    <row r="354" spans="1:4" ht="33" x14ac:dyDescent="0.25">
      <c r="A354" s="33">
        <v>351</v>
      </c>
      <c r="B354" s="12" t="s">
        <v>63</v>
      </c>
      <c r="C354" s="12" t="s">
        <v>64</v>
      </c>
      <c r="D354" s="23">
        <v>46350</v>
      </c>
    </row>
    <row r="355" spans="1:4" ht="66" x14ac:dyDescent="0.25">
      <c r="A355" s="33">
        <v>352</v>
      </c>
      <c r="B355" s="12" t="s">
        <v>65</v>
      </c>
      <c r="C355" s="12" t="s">
        <v>66</v>
      </c>
      <c r="D355" s="23">
        <v>151440</v>
      </c>
    </row>
    <row r="356" spans="1:4" ht="49.5" x14ac:dyDescent="0.25">
      <c r="A356" s="33">
        <v>353</v>
      </c>
      <c r="B356" s="12" t="s">
        <v>67</v>
      </c>
      <c r="C356" s="12" t="s">
        <v>68</v>
      </c>
      <c r="D356" s="23">
        <v>182400</v>
      </c>
    </row>
    <row r="357" spans="1:4" ht="33" x14ac:dyDescent="0.25">
      <c r="A357" s="33">
        <v>354</v>
      </c>
      <c r="B357" s="12" t="s">
        <v>65</v>
      </c>
      <c r="C357" s="12" t="s">
        <v>69</v>
      </c>
      <c r="D357" s="23">
        <v>120000</v>
      </c>
    </row>
    <row r="358" spans="1:4" ht="33" x14ac:dyDescent="0.25">
      <c r="A358" s="33">
        <v>355</v>
      </c>
      <c r="B358" s="12" t="s">
        <v>70</v>
      </c>
      <c r="C358" s="12" t="s">
        <v>71</v>
      </c>
      <c r="D358" s="23">
        <v>35190</v>
      </c>
    </row>
    <row r="359" spans="1:4" ht="33" x14ac:dyDescent="0.25">
      <c r="A359" s="33">
        <v>356</v>
      </c>
      <c r="B359" s="12" t="s">
        <v>72</v>
      </c>
      <c r="C359" s="12" t="s">
        <v>73</v>
      </c>
      <c r="D359" s="23">
        <v>54970.8</v>
      </c>
    </row>
    <row r="360" spans="1:4" ht="49.5" x14ac:dyDescent="0.25">
      <c r="A360" s="33">
        <v>357</v>
      </c>
      <c r="B360" s="12" t="s">
        <v>74</v>
      </c>
      <c r="C360" s="12" t="s">
        <v>75</v>
      </c>
      <c r="D360" s="23">
        <v>45915.6</v>
      </c>
    </row>
    <row r="361" spans="1:4" s="7" customFormat="1" x14ac:dyDescent="0.25">
      <c r="A361" s="33">
        <v>358</v>
      </c>
      <c r="B361" s="12" t="s">
        <v>76</v>
      </c>
      <c r="C361" s="12" t="s">
        <v>77</v>
      </c>
      <c r="D361" s="23">
        <v>3250956</v>
      </c>
    </row>
    <row r="362" spans="1:4" s="7" customFormat="1" x14ac:dyDescent="0.25">
      <c r="A362" s="33">
        <v>359</v>
      </c>
      <c r="B362" s="12" t="s">
        <v>78</v>
      </c>
      <c r="C362" s="12" t="s">
        <v>79</v>
      </c>
      <c r="D362" s="23">
        <v>482314.8</v>
      </c>
    </row>
    <row r="363" spans="1:4" s="7" customFormat="1" ht="33" x14ac:dyDescent="0.25">
      <c r="A363" s="33">
        <v>360</v>
      </c>
      <c r="B363" s="12" t="s">
        <v>80</v>
      </c>
      <c r="C363" s="12" t="s">
        <v>81</v>
      </c>
      <c r="D363" s="23">
        <v>608402.4</v>
      </c>
    </row>
    <row r="364" spans="1:4" s="7" customFormat="1" x14ac:dyDescent="0.25">
      <c r="A364" s="33">
        <v>361</v>
      </c>
      <c r="B364" s="12" t="s">
        <v>82</v>
      </c>
      <c r="C364" s="12" t="s">
        <v>83</v>
      </c>
      <c r="D364" s="23">
        <v>187200</v>
      </c>
    </row>
    <row r="365" spans="1:4" s="7" customFormat="1" x14ac:dyDescent="0.25">
      <c r="A365" s="33">
        <v>362</v>
      </c>
      <c r="B365" s="12" t="s">
        <v>84</v>
      </c>
      <c r="C365" s="12" t="s">
        <v>85</v>
      </c>
      <c r="D365" s="23">
        <v>87298.36</v>
      </c>
    </row>
    <row r="366" spans="1:4" s="7" customFormat="1" x14ac:dyDescent="0.25">
      <c r="A366" s="33">
        <v>363</v>
      </c>
      <c r="B366" s="12" t="s">
        <v>87</v>
      </c>
      <c r="C366" s="12" t="s">
        <v>88</v>
      </c>
      <c r="D366" s="23">
        <v>608604</v>
      </c>
    </row>
    <row r="367" spans="1:4" x14ac:dyDescent="0.25">
      <c r="A367" s="33">
        <v>364</v>
      </c>
      <c r="B367" s="28" t="s">
        <v>89</v>
      </c>
      <c r="C367" s="15" t="s">
        <v>90</v>
      </c>
      <c r="D367" s="23">
        <v>172800</v>
      </c>
    </row>
    <row r="368" spans="1:4" x14ac:dyDescent="0.25">
      <c r="A368" s="33">
        <v>365</v>
      </c>
      <c r="B368" s="28" t="s">
        <v>91</v>
      </c>
      <c r="C368" s="15" t="s">
        <v>92</v>
      </c>
      <c r="D368" s="23">
        <v>161136</v>
      </c>
    </row>
    <row r="369" spans="1:4" s="7" customFormat="1" ht="33" x14ac:dyDescent="0.25">
      <c r="A369" s="33">
        <v>366</v>
      </c>
      <c r="B369" s="12" t="s">
        <v>93</v>
      </c>
      <c r="C369" s="12" t="s">
        <v>94</v>
      </c>
      <c r="D369" s="23">
        <v>206141.4</v>
      </c>
    </row>
    <row r="370" spans="1:4" x14ac:dyDescent="0.25">
      <c r="A370" s="33">
        <v>367</v>
      </c>
      <c r="B370" s="28" t="s">
        <v>46</v>
      </c>
      <c r="C370" s="15" t="s">
        <v>95</v>
      </c>
      <c r="D370" s="23">
        <v>734460</v>
      </c>
    </row>
    <row r="371" spans="1:4" s="7" customFormat="1" x14ac:dyDescent="0.25">
      <c r="A371" s="33">
        <v>368</v>
      </c>
      <c r="B371" s="12" t="s">
        <v>96</v>
      </c>
      <c r="C371" s="12" t="s">
        <v>97</v>
      </c>
      <c r="D371" s="26">
        <v>468046.71599999996</v>
      </c>
    </row>
    <row r="372" spans="1:4" ht="49.5" x14ac:dyDescent="0.25">
      <c r="A372" s="33">
        <v>369</v>
      </c>
      <c r="B372" s="12" t="s">
        <v>98</v>
      </c>
      <c r="C372" s="12" t="s">
        <v>99</v>
      </c>
      <c r="D372" s="25">
        <v>1752440.92</v>
      </c>
    </row>
    <row r="373" spans="1:4" ht="49.5" x14ac:dyDescent="0.25">
      <c r="A373" s="33">
        <v>370</v>
      </c>
      <c r="B373" s="28" t="s">
        <v>100</v>
      </c>
      <c r="C373" s="15" t="s">
        <v>101</v>
      </c>
      <c r="D373" s="25">
        <f>19944000*1.2</f>
        <v>23932800</v>
      </c>
    </row>
    <row r="374" spans="1:4" x14ac:dyDescent="0.25">
      <c r="A374" s="33">
        <v>371</v>
      </c>
      <c r="B374" s="12" t="s">
        <v>102</v>
      </c>
      <c r="C374" s="16" t="s">
        <v>103</v>
      </c>
      <c r="D374" s="23">
        <v>193520</v>
      </c>
    </row>
    <row r="375" spans="1:4" s="7" customFormat="1" ht="49.5" x14ac:dyDescent="0.25">
      <c r="A375" s="33">
        <v>372</v>
      </c>
      <c r="B375" s="12" t="s">
        <v>104</v>
      </c>
      <c r="C375" s="12" t="s">
        <v>105</v>
      </c>
      <c r="D375" s="23">
        <v>1587570.1</v>
      </c>
    </row>
    <row r="376" spans="1:4" s="7" customFormat="1" ht="33" x14ac:dyDescent="0.25">
      <c r="A376" s="33">
        <v>373</v>
      </c>
      <c r="B376" s="12" t="s">
        <v>104</v>
      </c>
      <c r="C376" s="12" t="s">
        <v>106</v>
      </c>
      <c r="D376" s="23">
        <v>4041419.72</v>
      </c>
    </row>
    <row r="377" spans="1:4" ht="33" x14ac:dyDescent="0.25">
      <c r="A377" s="33">
        <v>374</v>
      </c>
      <c r="B377" s="12" t="s">
        <v>107</v>
      </c>
      <c r="C377" s="15" t="s">
        <v>108</v>
      </c>
      <c r="D377" s="25">
        <f>121028.44*1.2</f>
        <v>145234.128</v>
      </c>
    </row>
    <row r="378" spans="1:4" s="7" customFormat="1" ht="66" x14ac:dyDescent="0.25">
      <c r="A378" s="33">
        <v>375</v>
      </c>
      <c r="B378" s="12" t="s">
        <v>109</v>
      </c>
      <c r="C378" s="12" t="s">
        <v>110</v>
      </c>
      <c r="D378" s="23">
        <v>245250</v>
      </c>
    </row>
    <row r="379" spans="1:4" s="7" customFormat="1" ht="49.5" x14ac:dyDescent="0.25">
      <c r="A379" s="33">
        <v>376</v>
      </c>
      <c r="B379" s="12" t="s">
        <v>618</v>
      </c>
      <c r="C379" s="12" t="s">
        <v>619</v>
      </c>
      <c r="D379" s="23">
        <v>95000</v>
      </c>
    </row>
    <row r="380" spans="1:4" s="7" customFormat="1" ht="33" x14ac:dyDescent="0.25">
      <c r="A380" s="33">
        <v>377</v>
      </c>
      <c r="B380" s="12" t="s">
        <v>620</v>
      </c>
      <c r="C380" s="12" t="s">
        <v>621</v>
      </c>
      <c r="D380" s="23">
        <v>3000000</v>
      </c>
    </row>
    <row r="381" spans="1:4" s="7" customFormat="1" ht="49.5" x14ac:dyDescent="0.25">
      <c r="A381" s="33">
        <v>378</v>
      </c>
      <c r="B381" s="12" t="s">
        <v>620</v>
      </c>
      <c r="C381" s="12" t="s">
        <v>622</v>
      </c>
      <c r="D381" s="23">
        <v>15000000</v>
      </c>
    </row>
    <row r="382" spans="1:4" s="7" customFormat="1" ht="49.5" x14ac:dyDescent="0.25">
      <c r="A382" s="33">
        <v>379</v>
      </c>
      <c r="B382" s="12" t="s">
        <v>623</v>
      </c>
      <c r="C382" s="11" t="s">
        <v>624</v>
      </c>
      <c r="D382" s="23">
        <v>1000000</v>
      </c>
    </row>
    <row r="383" spans="1:4" s="7" customFormat="1" ht="33" x14ac:dyDescent="0.25">
      <c r="A383" s="33">
        <v>380</v>
      </c>
      <c r="B383" s="12" t="s">
        <v>625</v>
      </c>
      <c r="C383" s="23" t="s">
        <v>626</v>
      </c>
      <c r="D383" s="23">
        <v>40000</v>
      </c>
    </row>
    <row r="384" spans="1:4" s="7" customFormat="1" ht="49.5" x14ac:dyDescent="0.25">
      <c r="A384" s="33">
        <v>381</v>
      </c>
      <c r="B384" s="12" t="s">
        <v>627</v>
      </c>
      <c r="C384" s="12" t="s">
        <v>628</v>
      </c>
      <c r="D384" s="23">
        <v>14592</v>
      </c>
    </row>
    <row r="385" spans="1:4" s="7" customFormat="1" ht="49.5" x14ac:dyDescent="0.25">
      <c r="A385" s="33">
        <v>382</v>
      </c>
      <c r="B385" s="12" t="s">
        <v>627</v>
      </c>
      <c r="C385" s="11" t="s">
        <v>629</v>
      </c>
      <c r="D385" s="23">
        <v>30000</v>
      </c>
    </row>
    <row r="386" spans="1:4" s="7" customFormat="1" ht="33" x14ac:dyDescent="0.25">
      <c r="A386" s="33">
        <v>383</v>
      </c>
      <c r="B386" s="12" t="s">
        <v>630</v>
      </c>
      <c r="C386" s="11" t="s">
        <v>631</v>
      </c>
      <c r="D386" s="23">
        <v>875000</v>
      </c>
    </row>
    <row r="387" spans="1:4" s="7" customFormat="1" ht="49.5" x14ac:dyDescent="0.25">
      <c r="A387" s="33">
        <v>384</v>
      </c>
      <c r="B387" s="12" t="s">
        <v>627</v>
      </c>
      <c r="C387" s="17" t="s">
        <v>632</v>
      </c>
      <c r="D387" s="23">
        <v>91200</v>
      </c>
    </row>
    <row r="388" spans="1:4" s="7" customFormat="1" ht="49.5" x14ac:dyDescent="0.25">
      <c r="A388" s="33">
        <v>385</v>
      </c>
      <c r="B388" s="12" t="s">
        <v>627</v>
      </c>
      <c r="C388" s="11" t="s">
        <v>633</v>
      </c>
      <c r="D388" s="23">
        <v>19200</v>
      </c>
    </row>
    <row r="389" spans="1:4" s="7" customFormat="1" ht="49.5" x14ac:dyDescent="0.25">
      <c r="A389" s="33">
        <v>386</v>
      </c>
      <c r="B389" s="12" t="s">
        <v>627</v>
      </c>
      <c r="C389" s="17" t="s">
        <v>634</v>
      </c>
      <c r="D389" s="23">
        <v>33600</v>
      </c>
    </row>
    <row r="390" spans="1:4" s="7" customFormat="1" ht="49.5" x14ac:dyDescent="0.25">
      <c r="A390" s="33">
        <v>387</v>
      </c>
      <c r="B390" s="12" t="s">
        <v>635</v>
      </c>
      <c r="C390" s="12" t="s">
        <v>636</v>
      </c>
      <c r="D390" s="23">
        <v>19000000</v>
      </c>
    </row>
    <row r="391" spans="1:4" s="10" customFormat="1" ht="42" customHeight="1" x14ac:dyDescent="0.25">
      <c r="A391" s="33">
        <v>388</v>
      </c>
      <c r="B391" s="12" t="s">
        <v>637</v>
      </c>
      <c r="C391" s="12" t="s">
        <v>638</v>
      </c>
      <c r="D391" s="23">
        <v>1680000</v>
      </c>
    </row>
    <row r="392" spans="1:4" s="10" customFormat="1" ht="52.5" customHeight="1" x14ac:dyDescent="0.25">
      <c r="A392" s="33">
        <v>389</v>
      </c>
      <c r="B392" s="12" t="s">
        <v>637</v>
      </c>
      <c r="C392" s="12" t="s">
        <v>639</v>
      </c>
      <c r="D392" s="23">
        <v>1656000</v>
      </c>
    </row>
    <row r="393" spans="1:4" s="10" customFormat="1" ht="48.75" customHeight="1" x14ac:dyDescent="0.25">
      <c r="A393" s="33">
        <v>390</v>
      </c>
      <c r="B393" s="12" t="s">
        <v>637</v>
      </c>
      <c r="C393" s="12" t="s">
        <v>640</v>
      </c>
      <c r="D393" s="23">
        <v>5400000</v>
      </c>
    </row>
    <row r="394" spans="1:4" s="10" customFormat="1" ht="51.75" customHeight="1" x14ac:dyDescent="0.25">
      <c r="A394" s="33">
        <v>391</v>
      </c>
      <c r="B394" s="12" t="s">
        <v>641</v>
      </c>
      <c r="C394" s="12" t="s">
        <v>642</v>
      </c>
      <c r="D394" s="23">
        <v>7000000</v>
      </c>
    </row>
    <row r="395" spans="1:4" s="7" customFormat="1" ht="33" x14ac:dyDescent="0.25">
      <c r="A395" s="33">
        <v>392</v>
      </c>
      <c r="B395" s="12" t="s">
        <v>265</v>
      </c>
      <c r="C395" s="12" t="s">
        <v>266</v>
      </c>
      <c r="D395" s="23">
        <v>169206</v>
      </c>
    </row>
    <row r="396" spans="1:4" s="2" customFormat="1" ht="40.5" customHeight="1" x14ac:dyDescent="0.25">
      <c r="A396" s="33">
        <v>393</v>
      </c>
      <c r="B396" s="12" t="s">
        <v>173</v>
      </c>
      <c r="C396" s="12" t="s">
        <v>643</v>
      </c>
      <c r="D396" s="23">
        <f>301700000*1.2</f>
        <v>362040000</v>
      </c>
    </row>
    <row r="397" spans="1:4" s="2" customFormat="1" ht="33.75" customHeight="1" x14ac:dyDescent="0.25">
      <c r="A397" s="33">
        <v>394</v>
      </c>
      <c r="B397" s="12" t="s">
        <v>644</v>
      </c>
      <c r="C397" s="12" t="s">
        <v>645</v>
      </c>
      <c r="D397" s="23">
        <f>1313043*1.2</f>
        <v>1575651.5999999999</v>
      </c>
    </row>
    <row r="398" spans="1:4" s="2" customFormat="1" ht="35.25" customHeight="1" x14ac:dyDescent="0.25">
      <c r="A398" s="33">
        <v>395</v>
      </c>
      <c r="B398" s="12" t="s">
        <v>171</v>
      </c>
      <c r="C398" s="12" t="s">
        <v>646</v>
      </c>
      <c r="D398" s="23">
        <f>3100000*1.2</f>
        <v>3720000</v>
      </c>
    </row>
    <row r="399" spans="1:4" s="2" customFormat="1" ht="41.25" customHeight="1" x14ac:dyDescent="0.25">
      <c r="A399" s="33">
        <v>396</v>
      </c>
      <c r="B399" s="12" t="s">
        <v>171</v>
      </c>
      <c r="C399" s="12" t="s">
        <v>647</v>
      </c>
      <c r="D399" s="23">
        <f>48333333.33*1.2</f>
        <v>57999999.995999999</v>
      </c>
    </row>
    <row r="400" spans="1:4" s="2" customFormat="1" ht="49.5" x14ac:dyDescent="0.25">
      <c r="A400" s="33">
        <v>397</v>
      </c>
      <c r="B400" s="12" t="s">
        <v>648</v>
      </c>
      <c r="C400" s="12" t="s">
        <v>649</v>
      </c>
      <c r="D400" s="23">
        <f>76937799*1.2</f>
        <v>92325358.799999997</v>
      </c>
    </row>
    <row r="401" spans="1:4" s="2" customFormat="1" ht="36" customHeight="1" x14ac:dyDescent="0.25">
      <c r="A401" s="33">
        <v>398</v>
      </c>
      <c r="B401" s="12" t="s">
        <v>650</v>
      </c>
      <c r="C401" s="12" t="s">
        <v>651</v>
      </c>
      <c r="D401" s="23">
        <f>3167677.74*1.2</f>
        <v>3801213.2880000002</v>
      </c>
    </row>
    <row r="402" spans="1:4" s="2" customFormat="1" ht="37.5" customHeight="1" x14ac:dyDescent="0.25">
      <c r="A402" s="33">
        <v>399</v>
      </c>
      <c r="B402" s="12" t="s">
        <v>181</v>
      </c>
      <c r="C402" s="12" t="s">
        <v>652</v>
      </c>
      <c r="D402" s="23">
        <f>958335*1.2</f>
        <v>1150002</v>
      </c>
    </row>
    <row r="403" spans="1:4" s="2" customFormat="1" ht="29.25" customHeight="1" x14ac:dyDescent="0.25">
      <c r="A403" s="33">
        <v>400</v>
      </c>
      <c r="B403" s="12" t="s">
        <v>653</v>
      </c>
      <c r="C403" s="12" t="s">
        <v>90</v>
      </c>
      <c r="D403" s="23">
        <v>20640000</v>
      </c>
    </row>
    <row r="404" spans="1:4" s="2" customFormat="1" ht="50.25" customHeight="1" x14ac:dyDescent="0.25">
      <c r="A404" s="33">
        <v>401</v>
      </c>
      <c r="B404" s="12" t="s">
        <v>173</v>
      </c>
      <c r="C404" s="12" t="s">
        <v>654</v>
      </c>
      <c r="D404" s="23">
        <v>4689534</v>
      </c>
    </row>
    <row r="405" spans="1:4" s="2" customFormat="1" ht="33" x14ac:dyDescent="0.25">
      <c r="A405" s="33">
        <v>402</v>
      </c>
      <c r="B405" s="12" t="s">
        <v>655</v>
      </c>
      <c r="C405" s="12" t="s">
        <v>656</v>
      </c>
      <c r="D405" s="23">
        <v>33981560.280000001</v>
      </c>
    </row>
    <row r="406" spans="1:4" s="2" customFormat="1" ht="49.5" x14ac:dyDescent="0.25">
      <c r="A406" s="33">
        <v>403</v>
      </c>
      <c r="B406" s="12" t="s">
        <v>36</v>
      </c>
      <c r="C406" s="12" t="s">
        <v>657</v>
      </c>
      <c r="D406" s="23">
        <v>15069178.98</v>
      </c>
    </row>
    <row r="407" spans="1:4" s="2" customFormat="1" x14ac:dyDescent="0.25">
      <c r="A407" s="33">
        <v>404</v>
      </c>
      <c r="B407" s="18" t="s">
        <v>658</v>
      </c>
      <c r="C407" s="12" t="s">
        <v>659</v>
      </c>
      <c r="D407" s="23">
        <f>731500*1.2</f>
        <v>877800</v>
      </c>
    </row>
    <row r="408" spans="1:4" s="2" customFormat="1" x14ac:dyDescent="0.25">
      <c r="A408" s="33">
        <v>405</v>
      </c>
      <c r="B408" s="18" t="s">
        <v>660</v>
      </c>
      <c r="C408" s="18" t="s">
        <v>661</v>
      </c>
      <c r="D408" s="23">
        <f>150*59400*1.2</f>
        <v>10692000</v>
      </c>
    </row>
    <row r="409" spans="1:4" s="10" customFormat="1" ht="33" x14ac:dyDescent="0.25">
      <c r="A409" s="33">
        <v>406</v>
      </c>
      <c r="B409" s="37" t="s">
        <v>185</v>
      </c>
      <c r="C409" s="18" t="s">
        <v>662</v>
      </c>
      <c r="D409" s="23">
        <v>4225581.25</v>
      </c>
    </row>
    <row r="410" spans="1:4" s="10" customFormat="1" x14ac:dyDescent="0.25">
      <c r="A410" s="33">
        <v>407</v>
      </c>
      <c r="B410" s="30" t="s">
        <v>663</v>
      </c>
      <c r="C410" s="19" t="s">
        <v>664</v>
      </c>
      <c r="D410" s="21">
        <v>3237596.76</v>
      </c>
    </row>
    <row r="411" spans="1:4" s="10" customFormat="1" ht="33" x14ac:dyDescent="0.25">
      <c r="A411" s="33">
        <v>408</v>
      </c>
      <c r="B411" s="29" t="s">
        <v>665</v>
      </c>
      <c r="C411" s="19" t="s">
        <v>666</v>
      </c>
      <c r="D411" s="23">
        <v>7458540</v>
      </c>
    </row>
    <row r="412" spans="1:4" s="10" customFormat="1" x14ac:dyDescent="0.25">
      <c r="A412" s="33">
        <v>409</v>
      </c>
      <c r="B412" s="30" t="s">
        <v>544</v>
      </c>
      <c r="C412" s="12" t="s">
        <v>667</v>
      </c>
      <c r="D412" s="23">
        <v>3992183.35</v>
      </c>
    </row>
    <row r="413" spans="1:4" s="10" customFormat="1" x14ac:dyDescent="0.25">
      <c r="A413" s="33">
        <v>410</v>
      </c>
      <c r="B413" s="19" t="s">
        <v>227</v>
      </c>
      <c r="C413" s="19" t="s">
        <v>668</v>
      </c>
      <c r="D413" s="23">
        <v>5891040</v>
      </c>
    </row>
    <row r="414" spans="1:4" s="10" customFormat="1" x14ac:dyDescent="0.25">
      <c r="A414" s="33">
        <v>411</v>
      </c>
      <c r="B414" s="12" t="s">
        <v>178</v>
      </c>
      <c r="C414" s="12" t="s">
        <v>669</v>
      </c>
      <c r="D414" s="23">
        <v>15877740</v>
      </c>
    </row>
    <row r="415" spans="1:4" s="10" customFormat="1" x14ac:dyDescent="0.25">
      <c r="A415" s="33">
        <v>412</v>
      </c>
      <c r="B415" s="11" t="s">
        <v>178</v>
      </c>
      <c r="C415" s="11" t="s">
        <v>670</v>
      </c>
      <c r="D415" s="23">
        <v>1367139.31</v>
      </c>
    </row>
    <row r="416" spans="1:4" s="10" customFormat="1" x14ac:dyDescent="0.25">
      <c r="A416" s="33">
        <v>413</v>
      </c>
      <c r="B416" s="12" t="s">
        <v>671</v>
      </c>
      <c r="C416" s="12" t="s">
        <v>672</v>
      </c>
      <c r="D416" s="23">
        <v>8002800</v>
      </c>
    </row>
    <row r="417" spans="1:4" s="10" customFormat="1" x14ac:dyDescent="0.25">
      <c r="A417" s="33">
        <v>414</v>
      </c>
      <c r="B417" s="12" t="s">
        <v>153</v>
      </c>
      <c r="C417" s="12" t="s">
        <v>673</v>
      </c>
      <c r="D417" s="23">
        <v>20485124.399999999</v>
      </c>
    </row>
    <row r="418" spans="1:4" s="10" customFormat="1" ht="33" x14ac:dyDescent="0.25">
      <c r="A418" s="33">
        <v>415</v>
      </c>
      <c r="B418" s="12" t="s">
        <v>671</v>
      </c>
      <c r="C418" s="12" t="s">
        <v>674</v>
      </c>
      <c r="D418" s="23">
        <v>103381200</v>
      </c>
    </row>
    <row r="419" spans="1:4" s="10" customFormat="1" ht="26.25" customHeight="1" x14ac:dyDescent="0.25">
      <c r="A419" s="33">
        <v>416</v>
      </c>
      <c r="B419" s="12" t="s">
        <v>178</v>
      </c>
      <c r="C419" s="12" t="s">
        <v>675</v>
      </c>
      <c r="D419" s="23">
        <v>2999775.49</v>
      </c>
    </row>
    <row r="420" spans="1:4" s="10" customFormat="1" x14ac:dyDescent="0.25">
      <c r="A420" s="33">
        <v>417</v>
      </c>
      <c r="B420" s="12" t="s">
        <v>178</v>
      </c>
      <c r="C420" s="12" t="s">
        <v>676</v>
      </c>
      <c r="D420" s="23">
        <v>5263944</v>
      </c>
    </row>
    <row r="421" spans="1:4" s="10" customFormat="1" ht="49.5" x14ac:dyDescent="0.25">
      <c r="A421" s="33">
        <v>418</v>
      </c>
      <c r="B421" s="12" t="s">
        <v>677</v>
      </c>
      <c r="C421" s="12" t="s">
        <v>678</v>
      </c>
      <c r="D421" s="23">
        <v>4788106.7</v>
      </c>
    </row>
    <row r="422" spans="1:4" s="10" customFormat="1" ht="33" x14ac:dyDescent="0.25">
      <c r="A422" s="33">
        <v>419</v>
      </c>
      <c r="B422" s="12" t="s">
        <v>677</v>
      </c>
      <c r="C422" s="12" t="s">
        <v>679</v>
      </c>
      <c r="D422" s="23">
        <v>2826883.01</v>
      </c>
    </row>
    <row r="423" spans="1:4" s="10" customFormat="1" ht="33" x14ac:dyDescent="0.25">
      <c r="A423" s="33">
        <v>420</v>
      </c>
      <c r="B423" s="12" t="s">
        <v>181</v>
      </c>
      <c r="C423" s="12" t="s">
        <v>680</v>
      </c>
      <c r="D423" s="23">
        <v>5112000</v>
      </c>
    </row>
    <row r="424" spans="1:4" s="10" customFormat="1" x14ac:dyDescent="0.25">
      <c r="A424" s="33">
        <v>421</v>
      </c>
      <c r="B424" s="12" t="s">
        <v>677</v>
      </c>
      <c r="C424" s="12" t="s">
        <v>681</v>
      </c>
      <c r="D424" s="23">
        <v>1103238</v>
      </c>
    </row>
    <row r="425" spans="1:4" s="10" customFormat="1" ht="33" x14ac:dyDescent="0.25">
      <c r="A425" s="33">
        <v>422</v>
      </c>
      <c r="B425" s="12" t="s">
        <v>181</v>
      </c>
      <c r="C425" s="12" t="s">
        <v>682</v>
      </c>
      <c r="D425" s="23">
        <v>367968</v>
      </c>
    </row>
    <row r="426" spans="1:4" s="10" customFormat="1" ht="28.5" customHeight="1" x14ac:dyDescent="0.25">
      <c r="A426" s="33">
        <v>423</v>
      </c>
      <c r="B426" s="12" t="s">
        <v>178</v>
      </c>
      <c r="C426" s="12" t="s">
        <v>683</v>
      </c>
      <c r="D426" s="23">
        <v>1162656</v>
      </c>
    </row>
    <row r="427" spans="1:4" s="10" customFormat="1" x14ac:dyDescent="0.25">
      <c r="A427" s="33">
        <v>424</v>
      </c>
      <c r="B427" s="12" t="s">
        <v>671</v>
      </c>
      <c r="C427" s="12" t="s">
        <v>684</v>
      </c>
      <c r="D427" s="23">
        <v>3278734.7</v>
      </c>
    </row>
    <row r="428" spans="1:4" s="10" customFormat="1" ht="33" x14ac:dyDescent="0.25">
      <c r="A428" s="33">
        <v>425</v>
      </c>
      <c r="B428" s="12" t="s">
        <v>685</v>
      </c>
      <c r="C428" s="12" t="s">
        <v>686</v>
      </c>
      <c r="D428" s="23">
        <v>1023808.26</v>
      </c>
    </row>
    <row r="429" spans="1:4" s="2" customFormat="1" ht="33" x14ac:dyDescent="0.25">
      <c r="A429" s="33">
        <v>426</v>
      </c>
      <c r="B429" s="11" t="s">
        <v>4</v>
      </c>
      <c r="C429" s="11" t="s">
        <v>5</v>
      </c>
      <c r="D429" s="23">
        <v>2000000</v>
      </c>
    </row>
    <row r="430" spans="1:4" s="2" customFormat="1" ht="49.5" x14ac:dyDescent="0.25">
      <c r="A430" s="33">
        <v>427</v>
      </c>
      <c r="B430" s="12" t="s">
        <v>6</v>
      </c>
      <c r="C430" s="17" t="s">
        <v>7</v>
      </c>
      <c r="D430" s="23">
        <v>74400</v>
      </c>
    </row>
    <row r="431" spans="1:4" s="2" customFormat="1" ht="33" x14ac:dyDescent="0.25">
      <c r="A431" s="33">
        <v>428</v>
      </c>
      <c r="B431" s="12" t="s">
        <v>8</v>
      </c>
      <c r="C431" s="12" t="s">
        <v>9</v>
      </c>
      <c r="D431" s="23">
        <v>598248</v>
      </c>
    </row>
    <row r="432" spans="1:4" s="2" customFormat="1" ht="33" x14ac:dyDescent="0.25">
      <c r="A432" s="33">
        <v>429</v>
      </c>
      <c r="B432" s="12" t="s">
        <v>10</v>
      </c>
      <c r="C432" s="12" t="s">
        <v>11</v>
      </c>
      <c r="D432" s="23">
        <v>98900</v>
      </c>
    </row>
    <row r="433" spans="1:4" s="2" customFormat="1" ht="33" x14ac:dyDescent="0.25">
      <c r="A433" s="33">
        <v>430</v>
      </c>
      <c r="B433" s="33" t="s">
        <v>688</v>
      </c>
      <c r="C433" s="33" t="s">
        <v>689</v>
      </c>
      <c r="D433" s="34">
        <v>6000000</v>
      </c>
    </row>
    <row r="434" spans="1:4" s="2" customFormat="1" ht="33" x14ac:dyDescent="0.25">
      <c r="A434" s="33">
        <v>431</v>
      </c>
      <c r="B434" s="33" t="s">
        <v>690</v>
      </c>
      <c r="C434" s="33" t="s">
        <v>691</v>
      </c>
      <c r="D434" s="34">
        <v>11498400</v>
      </c>
    </row>
    <row r="435" spans="1:4" s="7" customFormat="1" x14ac:dyDescent="0.25">
      <c r="A435" s="33">
        <v>432</v>
      </c>
      <c r="B435" s="12" t="s">
        <v>693</v>
      </c>
      <c r="C435" s="41" t="s">
        <v>694</v>
      </c>
      <c r="D435" s="36">
        <f>360*1.2</f>
        <v>432</v>
      </c>
    </row>
    <row r="436" spans="1:4" s="7" customFormat="1" ht="84" customHeight="1" x14ac:dyDescent="0.25">
      <c r="A436" s="33">
        <v>433</v>
      </c>
      <c r="B436" s="38" t="s">
        <v>695</v>
      </c>
      <c r="C436" s="39" t="s">
        <v>696</v>
      </c>
      <c r="D436" s="40">
        <f>80674.28*1.2</f>
        <v>96809.135999999999</v>
      </c>
    </row>
    <row r="437" spans="1:4" s="7" customFormat="1" ht="42" customHeight="1" x14ac:dyDescent="0.25">
      <c r="A437" s="33">
        <v>434</v>
      </c>
      <c r="B437" s="12" t="s">
        <v>693</v>
      </c>
      <c r="C437" s="39" t="s">
        <v>697</v>
      </c>
      <c r="D437" s="40">
        <f>398.88*1.2</f>
        <v>478.65599999999995</v>
      </c>
    </row>
    <row r="438" spans="1:4" s="7" customFormat="1" ht="86.25" customHeight="1" x14ac:dyDescent="0.25">
      <c r="A438" s="33">
        <v>435</v>
      </c>
      <c r="B438" s="12" t="s">
        <v>104</v>
      </c>
      <c r="C438" s="39" t="s">
        <v>698</v>
      </c>
      <c r="D438" s="40">
        <v>112911.18</v>
      </c>
    </row>
    <row r="439" spans="1:4" s="7" customFormat="1" ht="42.75" customHeight="1" x14ac:dyDescent="0.25">
      <c r="A439" s="33">
        <v>436</v>
      </c>
      <c r="B439" s="42" t="s">
        <v>699</v>
      </c>
      <c r="C439" s="42" t="s">
        <v>700</v>
      </c>
      <c r="D439" s="23">
        <v>24000</v>
      </c>
    </row>
    <row r="440" spans="1:4" s="7" customFormat="1" ht="33" x14ac:dyDescent="0.25">
      <c r="A440" s="33">
        <v>437</v>
      </c>
      <c r="B440" s="39" t="s">
        <v>701</v>
      </c>
      <c r="C440" s="39" t="s">
        <v>702</v>
      </c>
      <c r="D440" s="21">
        <v>24680.16</v>
      </c>
    </row>
    <row r="441" spans="1:4" s="7" customFormat="1" ht="33" x14ac:dyDescent="0.25">
      <c r="A441" s="33">
        <v>438</v>
      </c>
      <c r="B441" s="39" t="s">
        <v>703</v>
      </c>
      <c r="C441" s="39" t="s">
        <v>704</v>
      </c>
      <c r="D441" s="21">
        <v>52441.919999999998</v>
      </c>
    </row>
    <row r="442" spans="1:4" s="7" customFormat="1" ht="33" x14ac:dyDescent="0.25">
      <c r="A442" s="33">
        <v>439</v>
      </c>
      <c r="B442" s="39" t="s">
        <v>703</v>
      </c>
      <c r="C442" s="39" t="s">
        <v>705</v>
      </c>
      <c r="D442" s="21">
        <v>88467.12</v>
      </c>
    </row>
  </sheetData>
  <autoFilter ref="A3:D442"/>
  <mergeCells count="2">
    <mergeCell ref="A2:D2"/>
    <mergeCell ref="A1:D1"/>
  </mergeCells>
  <dataValidations count="1">
    <dataValidation allowBlank="1" showInputMessage="1" showErrorMessage="1" prompt="Якщо заповнюється інформація щодо плану закупівель, то поле обов'язкове до заповнення" sqref="C354:C356"/>
  </dataValidations>
  <pageMargins left="0.39370078740157483" right="0.39370078740157483" top="0.39370078740157483" bottom="0.39370078740157483" header="0.11811023622047245" footer="0.11811023622047245"/>
  <pageSetup paperSize="9" scale="86" fitToHeight="0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ЗАПЛАНОВАНІ_січень 2024</vt:lpstr>
      <vt:lpstr>'ЗАПЛАНОВАНІ_січень 2024'!Заголовки_для_друку</vt:lpstr>
      <vt:lpstr>'ЗАПЛАНОВАНІ_січень 2024'!Область_друку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Матюшенко Роксолана Сергіївна</dc:creator>
  <cp:lastModifiedBy>Мокеєва Тетяна Сергіївна</cp:lastModifiedBy>
  <cp:lastPrinted>2023-12-19T12:17:45Z</cp:lastPrinted>
  <dcterms:created xsi:type="dcterms:W3CDTF">2023-11-22T12:31:38Z</dcterms:created>
  <dcterms:modified xsi:type="dcterms:W3CDTF">2024-01-09T13:15:28Z</dcterms:modified>
</cp:coreProperties>
</file>